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C22" i="1" l="1"/>
  <c r="V22" i="1"/>
  <c r="J26" i="3" l="1"/>
  <c r="AG21" i="3"/>
  <c r="O29" i="3"/>
  <c r="N29" i="3"/>
  <c r="M29" i="3"/>
  <c r="L29" i="3"/>
  <c r="K29" i="3"/>
  <c r="AS26" i="3"/>
  <c r="AQ26" i="3"/>
  <c r="AP26" i="3"/>
  <c r="AO26" i="3"/>
  <c r="AN26" i="3"/>
  <c r="AM26" i="3"/>
  <c r="AG26" i="3"/>
  <c r="AE26" i="3"/>
  <c r="AD26" i="3"/>
  <c r="AC26" i="3"/>
  <c r="AB26" i="3"/>
  <c r="AA26" i="3"/>
  <c r="W26" i="3"/>
  <c r="V26" i="3" s="1"/>
  <c r="U26" i="3"/>
  <c r="T26" i="3"/>
  <c r="S26" i="3"/>
  <c r="R26" i="3"/>
  <c r="Q26" i="3"/>
  <c r="K26" i="3"/>
  <c r="K30" i="3" s="1"/>
  <c r="I26" i="3"/>
  <c r="I30" i="3" s="1"/>
  <c r="H26" i="3"/>
  <c r="H30" i="3" s="1"/>
  <c r="G26" i="3"/>
  <c r="G30" i="3" s="1"/>
  <c r="F26" i="3"/>
  <c r="F30" i="3" s="1"/>
  <c r="E26" i="3"/>
  <c r="E30" i="3" s="1"/>
  <c r="J30" i="3" l="1"/>
  <c r="AF26" i="3"/>
  <c r="N30" i="3"/>
  <c r="M30" i="3"/>
  <c r="O30" i="3"/>
  <c r="L30" i="3"/>
  <c r="K31" i="3"/>
  <c r="F31" i="3"/>
  <c r="H31" i="3"/>
  <c r="E31" i="3"/>
  <c r="E32" i="3" s="1"/>
  <c r="G31" i="3"/>
  <c r="G32" i="3" s="1"/>
  <c r="AR26" i="3"/>
  <c r="K32" i="3"/>
  <c r="I31" i="3"/>
  <c r="I32" i="3" s="1"/>
  <c r="AC16" i="1"/>
  <c r="AC27" i="1" s="1"/>
  <c r="V16" i="1"/>
  <c r="V27" i="1" s="1"/>
  <c r="N31" i="3" l="1"/>
  <c r="L31" i="3"/>
  <c r="F32" i="3"/>
  <c r="M31" i="3"/>
  <c r="H32" i="3"/>
  <c r="M32" i="3" s="1"/>
  <c r="O32" i="3"/>
  <c r="J32" i="3"/>
  <c r="J31" i="3"/>
  <c r="O31" i="3"/>
  <c r="U27" i="1"/>
  <c r="N32" i="3" l="1"/>
  <c r="L32" i="3"/>
  <c r="M27" i="1" l="1"/>
  <c r="L27" i="1"/>
  <c r="K27" i="1"/>
  <c r="J27" i="1"/>
  <c r="I27" i="1"/>
  <c r="I31" i="1" s="1"/>
  <c r="H27" i="1"/>
  <c r="H31" i="1" s="1"/>
  <c r="G27" i="1"/>
  <c r="G31" i="1" s="1"/>
  <c r="G34" i="1" s="1"/>
  <c r="F27" i="1"/>
  <c r="F31" i="1" s="1"/>
  <c r="E27" i="1"/>
  <c r="E31" i="1" s="1"/>
  <c r="E34" i="1" s="1"/>
  <c r="O16" i="1"/>
  <c r="O27" i="1"/>
  <c r="O31" i="1" s="1"/>
  <c r="O34" i="1" s="1"/>
  <c r="N27" i="1" l="1"/>
  <c r="N31" i="1" s="1"/>
  <c r="F34" i="1"/>
  <c r="K31" i="1"/>
  <c r="D28" i="1"/>
  <c r="I34" i="1"/>
  <c r="N34" i="1" s="1"/>
  <c r="M31" i="1"/>
  <c r="H34" i="1"/>
  <c r="L31" i="1"/>
</calcChain>
</file>

<file path=xl/sharedStrings.xml><?xml version="1.0" encoding="utf-8"?>
<sst xmlns="http://schemas.openxmlformats.org/spreadsheetml/2006/main" count="280" uniqueCount="84">
  <si>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</si>
  <si>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</si>
  <si>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</si>
  <si>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</si>
  <si>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</si>
  <si>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</si>
  <si>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</si>
  <si>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</si>
  <si>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</si>
  <si>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</si>
  <si>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</si>
  <si>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</si>
  <si>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</si>
  <si>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</si>
  <si>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</si>
  <si>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</si>
  <si>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</si>
  <si>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</si>
  <si>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</si>
  <si>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</si>
  <si>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</si>
  <si>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</si>
  <si>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</si>
  <si>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</si>
  <si>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</si>
  <si>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</si>
  <si>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</si>
  <si>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</si>
  <si>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</si>
  <si>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</si>
  <si>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</si>
  <si>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</si>
  <si>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</si>
  <si>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Keijo Saarenmaa</t>
  </si>
  <si>
    <t>2.</t>
  </si>
  <si>
    <t>AA</t>
  </si>
  <si>
    <t>ykköspesis</t>
  </si>
  <si>
    <t>suomensarja</t>
  </si>
  <si>
    <t>KuKu</t>
  </si>
  <si>
    <t>VM</t>
  </si>
  <si>
    <t>7.</t>
  </si>
  <si>
    <t>8.</t>
  </si>
  <si>
    <t>5.</t>
  </si>
  <si>
    <t>11.</t>
  </si>
  <si>
    <t>10.</t>
  </si>
  <si>
    <t>1.</t>
  </si>
  <si>
    <t>3.</t>
  </si>
  <si>
    <t>Seurat</t>
  </si>
  <si>
    <t>AA = Alajärven Ankkurit  (1944), kasvattajaseura</t>
  </si>
  <si>
    <t>KuKu = Kuortaneen Kunto  (1921)</t>
  </si>
  <si>
    <t>VM = Vaasan Maila  (1933)</t>
  </si>
  <si>
    <t>SMJ</t>
  </si>
  <si>
    <t>SMJ = Seinäjoen Maila-Jussit  (1932)</t>
  </si>
  <si>
    <t>NJ</t>
  </si>
  <si>
    <t>22.4.1983   Alajärvi</t>
  </si>
  <si>
    <t>YKKÖSPESIS</t>
  </si>
  <si>
    <t>4.</t>
  </si>
  <si>
    <t>VäVi</t>
  </si>
  <si>
    <t>VäVi = Vähänkyrön Viesti  (1938)</t>
  </si>
  <si>
    <t xml:space="preserve"> Arvo-ottelut</t>
  </si>
  <si>
    <t>Mitalit</t>
  </si>
  <si>
    <t>hSM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</si>
  <si>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</si>
  <si>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</si>
  <si>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</si>
  <si>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</si>
  <si>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</si>
  <si>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</si>
  <si>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</si>
  <si>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</si>
  <si>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</si>
  <si>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</si>
  <si>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</si>
  <si>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</si>
  <si>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9.</t>
  </si>
  <si>
    <t>YKV</t>
  </si>
  <si>
    <t>YKV = Ylistaron Kilpa-Veljet  (1945)</t>
  </si>
  <si>
    <t>Luja</t>
  </si>
  <si>
    <t>Luja = Laihian Luja  (1996)</t>
  </si>
  <si>
    <t>ENSIMMÄISET RUNKOSARJASSA</t>
  </si>
  <si>
    <t>22.05. 2012  NJ - KoU  0-2  (0-7, 0-1)</t>
  </si>
  <si>
    <t xml:space="preserve">  29 v   1 kk   0 pv</t>
  </si>
  <si>
    <t>VM Jun</t>
  </si>
  <si>
    <t>VM Jun = Vaasan Mailan Juniorit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</si>
</sst>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6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165" fontId="3" fillId="6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10.140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0" customWidth="1"/>
    <col min="16" max="20" width="5.7109375" style="66" customWidth="1"/>
    <col min="21" max="21" width="8.7109375" style="66" customWidth="1"/>
    <col min="22" max="22" width="0.7109375" style="30" customWidth="1"/>
    <col min="23" max="27" width="5.7109375" style="66" customWidth="1"/>
    <col min="28" max="28" width="8.7109375" style="66" customWidth="1"/>
    <col min="29" max="29" width="0.7109375" style="30" customWidth="1"/>
    <col min="30" max="35" width="5.7109375" style="66" customWidth="1"/>
    <col min="36" max="36" width="87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9"/>
      <c r="W2" s="22" t="s">
        <v>16</v>
      </c>
      <c r="X2" s="14"/>
      <c r="Y2" s="14"/>
      <c r="Z2" s="14"/>
      <c r="AA2" s="14"/>
      <c r="AB2" s="15"/>
      <c r="AC2" s="19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2001</v>
      </c>
      <c r="C4" s="25" t="s">
        <v>40</v>
      </c>
      <c r="D4" s="26" t="s">
        <v>38</v>
      </c>
      <c r="E4" s="27"/>
      <c r="F4" s="27" t="s">
        <v>37</v>
      </c>
      <c r="G4" s="28"/>
      <c r="H4" s="25"/>
      <c r="I4" s="26"/>
      <c r="J4" s="26"/>
      <c r="K4" s="26"/>
      <c r="L4" s="26"/>
      <c r="M4" s="26"/>
      <c r="N4" s="29"/>
      <c r="O4" s="30"/>
      <c r="P4" s="31"/>
      <c r="Q4" s="31"/>
      <c r="R4" s="31"/>
      <c r="S4" s="31"/>
      <c r="T4" s="31"/>
      <c r="U4" s="33"/>
      <c r="V4" s="30"/>
      <c r="W4" s="58"/>
      <c r="X4" s="32"/>
      <c r="Y4" s="32"/>
      <c r="Z4" s="32"/>
      <c r="AA4" s="32"/>
      <c r="AB4" s="32"/>
      <c r="AC4" s="30"/>
      <c r="AD4" s="31"/>
      <c r="AE4" s="31"/>
      <c r="AF4" s="31"/>
      <c r="AG4" s="33"/>
      <c r="AH4" s="34"/>
      <c r="AI4" s="31"/>
      <c r="AJ4" s="9"/>
    </row>
    <row r="5" spans="1:36" s="23" customFormat="1" ht="15" customHeight="1" x14ac:dyDescent="0.25">
      <c r="A5" s="9"/>
      <c r="B5" s="25">
        <v>2002</v>
      </c>
      <c r="C5" s="35" t="s">
        <v>41</v>
      </c>
      <c r="D5" s="29" t="s">
        <v>38</v>
      </c>
      <c r="E5" s="27"/>
      <c r="F5" s="27" t="s">
        <v>37</v>
      </c>
      <c r="G5" s="28"/>
      <c r="H5" s="25"/>
      <c r="I5" s="26"/>
      <c r="J5" s="26"/>
      <c r="K5" s="26"/>
      <c r="L5" s="26"/>
      <c r="M5" s="26"/>
      <c r="N5" s="29"/>
      <c r="O5" s="30"/>
      <c r="P5" s="31"/>
      <c r="Q5" s="31"/>
      <c r="R5" s="31"/>
      <c r="S5" s="31"/>
      <c r="T5" s="31"/>
      <c r="U5" s="33"/>
      <c r="V5" s="30"/>
      <c r="W5" s="58"/>
      <c r="X5" s="32"/>
      <c r="Y5" s="32"/>
      <c r="Z5" s="32"/>
      <c r="AA5" s="32"/>
      <c r="AB5" s="32"/>
      <c r="AC5" s="30"/>
      <c r="AD5" s="31"/>
      <c r="AE5" s="31"/>
      <c r="AF5" s="31"/>
      <c r="AG5" s="33"/>
      <c r="AH5" s="34"/>
      <c r="AI5" s="31"/>
      <c r="AJ5" s="9"/>
    </row>
    <row r="6" spans="1:36" s="23" customFormat="1" ht="15" customHeight="1" x14ac:dyDescent="0.25">
      <c r="A6" s="9"/>
      <c r="B6" s="36">
        <v>2003</v>
      </c>
      <c r="C6" s="37" t="s">
        <v>42</v>
      </c>
      <c r="D6" s="38" t="s">
        <v>35</v>
      </c>
      <c r="E6" s="39"/>
      <c r="F6" s="39" t="s">
        <v>36</v>
      </c>
      <c r="G6" s="37"/>
      <c r="H6" s="40"/>
      <c r="I6" s="41"/>
      <c r="J6" s="41"/>
      <c r="K6" s="41"/>
      <c r="L6" s="41"/>
      <c r="M6" s="41"/>
      <c r="N6" s="38"/>
      <c r="O6" s="30"/>
      <c r="P6" s="31"/>
      <c r="Q6" s="31"/>
      <c r="R6" s="31"/>
      <c r="S6" s="31"/>
      <c r="T6" s="31"/>
      <c r="U6" s="33"/>
      <c r="V6" s="30"/>
      <c r="W6" s="58"/>
      <c r="X6" s="32"/>
      <c r="Y6" s="32"/>
      <c r="Z6" s="32"/>
      <c r="AA6" s="32"/>
      <c r="AB6" s="32"/>
      <c r="AC6" s="30"/>
      <c r="AD6" s="31"/>
      <c r="AE6" s="31"/>
      <c r="AF6" s="31"/>
      <c r="AG6" s="33"/>
      <c r="AH6" s="34"/>
      <c r="AI6" s="31"/>
      <c r="AJ6" s="9"/>
    </row>
    <row r="7" spans="1:36" s="23" customFormat="1" ht="15" customHeight="1" x14ac:dyDescent="0.25">
      <c r="A7" s="9"/>
      <c r="B7" s="36">
        <v>2004</v>
      </c>
      <c r="C7" s="37" t="s">
        <v>34</v>
      </c>
      <c r="D7" s="38" t="s">
        <v>35</v>
      </c>
      <c r="E7" s="39"/>
      <c r="F7" s="39" t="s">
        <v>36</v>
      </c>
      <c r="G7" s="37"/>
      <c r="H7" s="40"/>
      <c r="I7" s="41"/>
      <c r="J7" s="41"/>
      <c r="K7" s="41"/>
      <c r="L7" s="41"/>
      <c r="M7" s="41"/>
      <c r="N7" s="38"/>
      <c r="O7" s="30"/>
      <c r="P7" s="31"/>
      <c r="Q7" s="31"/>
      <c r="R7" s="31"/>
      <c r="S7" s="31"/>
      <c r="T7" s="31"/>
      <c r="U7" s="33"/>
      <c r="V7" s="30"/>
      <c r="W7" s="58">
        <v>2</v>
      </c>
      <c r="X7" s="32">
        <v>0</v>
      </c>
      <c r="Y7" s="32">
        <v>0</v>
      </c>
      <c r="Z7" s="32">
        <v>0</v>
      </c>
      <c r="AA7" s="32">
        <v>2</v>
      </c>
      <c r="AB7" s="82">
        <v>0.222</v>
      </c>
      <c r="AC7" s="30"/>
      <c r="AD7" s="31"/>
      <c r="AE7" s="31"/>
      <c r="AF7" s="31"/>
      <c r="AG7" s="33"/>
      <c r="AH7" s="34"/>
      <c r="AI7" s="31"/>
      <c r="AJ7" s="9"/>
    </row>
    <row r="8" spans="1:36" s="23" customFormat="1" ht="15" customHeight="1" x14ac:dyDescent="0.25">
      <c r="A8" s="9"/>
      <c r="B8" s="36">
        <v>2005</v>
      </c>
      <c r="C8" s="37" t="s">
        <v>44</v>
      </c>
      <c r="D8" s="38" t="s">
        <v>39</v>
      </c>
      <c r="E8" s="39"/>
      <c r="F8" s="39" t="s">
        <v>36</v>
      </c>
      <c r="G8" s="37"/>
      <c r="H8" s="40"/>
      <c r="I8" s="41"/>
      <c r="J8" s="41"/>
      <c r="K8" s="41"/>
      <c r="L8" s="41"/>
      <c r="M8" s="41"/>
      <c r="N8" s="38"/>
      <c r="O8" s="30"/>
      <c r="P8" s="31"/>
      <c r="Q8" s="31"/>
      <c r="R8" s="31"/>
      <c r="S8" s="31"/>
      <c r="T8" s="31"/>
      <c r="U8" s="33"/>
      <c r="V8" s="30"/>
      <c r="W8" s="58"/>
      <c r="X8" s="32"/>
      <c r="Y8" s="32"/>
      <c r="Z8" s="32"/>
      <c r="AA8" s="32"/>
      <c r="AB8" s="32"/>
      <c r="AC8" s="30"/>
      <c r="AD8" s="31"/>
      <c r="AE8" s="31"/>
      <c r="AF8" s="31"/>
      <c r="AG8" s="33"/>
      <c r="AH8" s="34"/>
      <c r="AI8" s="31"/>
      <c r="AJ8" s="9"/>
    </row>
    <row r="9" spans="1:36" s="23" customFormat="1" ht="15" customHeight="1" x14ac:dyDescent="0.25">
      <c r="A9" s="9"/>
      <c r="B9" s="36">
        <v>2006</v>
      </c>
      <c r="C9" s="37" t="s">
        <v>42</v>
      </c>
      <c r="D9" s="38" t="s">
        <v>39</v>
      </c>
      <c r="E9" s="39"/>
      <c r="F9" s="39" t="s">
        <v>36</v>
      </c>
      <c r="G9" s="37"/>
      <c r="H9" s="40"/>
      <c r="I9" s="41"/>
      <c r="J9" s="41"/>
      <c r="K9" s="41"/>
      <c r="L9" s="41"/>
      <c r="M9" s="41"/>
      <c r="N9" s="38"/>
      <c r="O9" s="30"/>
      <c r="P9" s="31"/>
      <c r="Q9" s="31"/>
      <c r="R9" s="31"/>
      <c r="S9" s="31"/>
      <c r="T9" s="31"/>
      <c r="U9" s="33"/>
      <c r="V9" s="30"/>
      <c r="W9" s="58"/>
      <c r="X9" s="32"/>
      <c r="Y9" s="32"/>
      <c r="Z9" s="32"/>
      <c r="AA9" s="32"/>
      <c r="AB9" s="32"/>
      <c r="AC9" s="30"/>
      <c r="AD9" s="31"/>
      <c r="AE9" s="31"/>
      <c r="AF9" s="31"/>
      <c r="AG9" s="33"/>
      <c r="AH9" s="34"/>
      <c r="AI9" s="31"/>
      <c r="AJ9" s="9"/>
    </row>
    <row r="10" spans="1:36" s="23" customFormat="1" ht="15" customHeight="1" x14ac:dyDescent="0.25">
      <c r="A10" s="9"/>
      <c r="B10" s="36">
        <v>2007</v>
      </c>
      <c r="C10" s="37" t="s">
        <v>43</v>
      </c>
      <c r="D10" s="38" t="s">
        <v>35</v>
      </c>
      <c r="E10" s="39"/>
      <c r="F10" s="39" t="s">
        <v>36</v>
      </c>
      <c r="G10" s="37"/>
      <c r="H10" s="40"/>
      <c r="I10" s="41"/>
      <c r="J10" s="41"/>
      <c r="K10" s="41"/>
      <c r="L10" s="41"/>
      <c r="M10" s="41"/>
      <c r="N10" s="38"/>
      <c r="O10" s="30"/>
      <c r="P10" s="31"/>
      <c r="Q10" s="31"/>
      <c r="R10" s="31"/>
      <c r="S10" s="31"/>
      <c r="T10" s="31"/>
      <c r="U10" s="33"/>
      <c r="V10" s="30"/>
      <c r="W10" s="58"/>
      <c r="X10" s="32"/>
      <c r="Y10" s="32"/>
      <c r="Z10" s="32"/>
      <c r="AA10" s="32"/>
      <c r="AB10" s="32"/>
      <c r="AC10" s="30"/>
      <c r="AD10" s="31"/>
      <c r="AE10" s="31"/>
      <c r="AF10" s="31"/>
      <c r="AG10" s="33"/>
      <c r="AH10" s="34"/>
      <c r="AI10" s="31"/>
      <c r="AJ10" s="9"/>
    </row>
    <row r="11" spans="1:36" s="23" customFormat="1" ht="15" customHeight="1" x14ac:dyDescent="0.25">
      <c r="A11" s="9"/>
      <c r="B11" s="36">
        <v>2008</v>
      </c>
      <c r="C11" s="37" t="s">
        <v>43</v>
      </c>
      <c r="D11" s="38" t="s">
        <v>39</v>
      </c>
      <c r="E11" s="39"/>
      <c r="F11" s="39" t="s">
        <v>36</v>
      </c>
      <c r="G11" s="37"/>
      <c r="H11" s="40"/>
      <c r="I11" s="41"/>
      <c r="J11" s="41"/>
      <c r="K11" s="41"/>
      <c r="L11" s="41"/>
      <c r="M11" s="41"/>
      <c r="N11" s="38"/>
      <c r="O11" s="30"/>
      <c r="P11" s="31"/>
      <c r="Q11" s="31"/>
      <c r="R11" s="31"/>
      <c r="S11" s="31"/>
      <c r="T11" s="31"/>
      <c r="U11" s="33"/>
      <c r="V11" s="30"/>
      <c r="W11" s="58"/>
      <c r="X11" s="32"/>
      <c r="Y11" s="32"/>
      <c r="Z11" s="32"/>
      <c r="AA11" s="32"/>
      <c r="AB11" s="32"/>
      <c r="AC11" s="30"/>
      <c r="AD11" s="31"/>
      <c r="AE11" s="31"/>
      <c r="AF11" s="31"/>
      <c r="AG11" s="33"/>
      <c r="AH11" s="34"/>
      <c r="AI11" s="31"/>
      <c r="AJ11" s="9"/>
    </row>
    <row r="12" spans="1:36" s="23" customFormat="1" ht="15" customHeight="1" x14ac:dyDescent="0.25">
      <c r="A12" s="9"/>
      <c r="B12" s="25">
        <v>2009</v>
      </c>
      <c r="C12" s="35" t="s">
        <v>45</v>
      </c>
      <c r="D12" s="29" t="s">
        <v>39</v>
      </c>
      <c r="E12" s="27"/>
      <c r="F12" s="27" t="s">
        <v>37</v>
      </c>
      <c r="G12" s="35"/>
      <c r="H12" s="28"/>
      <c r="I12" s="26"/>
      <c r="J12" s="26"/>
      <c r="K12" s="26"/>
      <c r="L12" s="26"/>
      <c r="M12" s="26"/>
      <c r="N12" s="29"/>
      <c r="O12" s="30"/>
      <c r="P12" s="31"/>
      <c r="Q12" s="31"/>
      <c r="R12" s="31"/>
      <c r="S12" s="31"/>
      <c r="T12" s="31"/>
      <c r="U12" s="33"/>
      <c r="V12" s="30"/>
      <c r="W12" s="58"/>
      <c r="X12" s="32"/>
      <c r="Y12" s="32"/>
      <c r="Z12" s="32"/>
      <c r="AA12" s="32"/>
      <c r="AB12" s="32"/>
      <c r="AC12" s="30"/>
      <c r="AD12" s="31"/>
      <c r="AE12" s="31"/>
      <c r="AF12" s="31"/>
      <c r="AG12" s="33"/>
      <c r="AH12" s="34"/>
      <c r="AI12" s="31"/>
      <c r="AJ12" s="9"/>
    </row>
    <row r="13" spans="1:36" s="23" customFormat="1" ht="15" customHeight="1" x14ac:dyDescent="0.25">
      <c r="A13" s="9"/>
      <c r="B13" s="36">
        <v>2010</v>
      </c>
      <c r="C13" s="37" t="s">
        <v>46</v>
      </c>
      <c r="D13" s="38" t="s">
        <v>39</v>
      </c>
      <c r="E13" s="39"/>
      <c r="F13" s="39" t="s">
        <v>36</v>
      </c>
      <c r="G13" s="37"/>
      <c r="H13" s="40"/>
      <c r="I13" s="41"/>
      <c r="J13" s="41"/>
      <c r="K13" s="41"/>
      <c r="L13" s="41"/>
      <c r="M13" s="41"/>
      <c r="N13" s="38"/>
      <c r="O13" s="30"/>
      <c r="P13" s="31"/>
      <c r="Q13" s="31"/>
      <c r="R13" s="31"/>
      <c r="S13" s="31"/>
      <c r="T13" s="31"/>
      <c r="U13" s="33"/>
      <c r="V13" s="30"/>
      <c r="W13" s="58"/>
      <c r="X13" s="32"/>
      <c r="Y13" s="32"/>
      <c r="Z13" s="32"/>
      <c r="AA13" s="32"/>
      <c r="AB13" s="32"/>
      <c r="AC13" s="30"/>
      <c r="AD13" s="31"/>
      <c r="AE13" s="31"/>
      <c r="AF13" s="31"/>
      <c r="AG13" s="33"/>
      <c r="AH13" s="34"/>
      <c r="AI13" s="31"/>
      <c r="AJ13" s="9"/>
    </row>
    <row r="14" spans="1:36" s="23" customFormat="1" ht="15" customHeight="1" x14ac:dyDescent="0.25">
      <c r="A14" s="9"/>
      <c r="B14" s="36">
        <v>2011</v>
      </c>
      <c r="C14" s="37" t="s">
        <v>56</v>
      </c>
      <c r="D14" s="38" t="s">
        <v>51</v>
      </c>
      <c r="E14" s="39"/>
      <c r="F14" s="39" t="s">
        <v>36</v>
      </c>
      <c r="G14" s="37"/>
      <c r="H14" s="40"/>
      <c r="I14" s="41"/>
      <c r="J14" s="41"/>
      <c r="K14" s="41"/>
      <c r="L14" s="41"/>
      <c r="M14" s="41"/>
      <c r="N14" s="38"/>
      <c r="O14" s="30"/>
      <c r="P14" s="31"/>
      <c r="Q14" s="31"/>
      <c r="R14" s="31"/>
      <c r="S14" s="31"/>
      <c r="T14" s="31"/>
      <c r="U14" s="33"/>
      <c r="V14" s="30"/>
      <c r="W14" s="58"/>
      <c r="X14" s="32"/>
      <c r="Y14" s="32"/>
      <c r="Z14" s="32"/>
      <c r="AA14" s="32"/>
      <c r="AB14" s="32"/>
      <c r="AC14" s="30"/>
      <c r="AD14" s="31"/>
      <c r="AE14" s="31"/>
      <c r="AF14" s="31"/>
      <c r="AG14" s="33"/>
      <c r="AH14" s="34"/>
      <c r="AI14" s="31"/>
      <c r="AJ14" s="9"/>
    </row>
    <row r="15" spans="1:36" s="23" customFormat="1" ht="15" customHeight="1" x14ac:dyDescent="0.2">
      <c r="A15" s="9"/>
      <c r="B15" s="78">
        <v>2012</v>
      </c>
      <c r="C15" s="78" t="s">
        <v>45</v>
      </c>
      <c r="D15" s="29" t="s">
        <v>39</v>
      </c>
      <c r="E15" s="80"/>
      <c r="F15" s="80" t="s">
        <v>37</v>
      </c>
      <c r="G15" s="78"/>
      <c r="H15" s="78"/>
      <c r="I15" s="29"/>
      <c r="J15" s="29"/>
      <c r="K15" s="29"/>
      <c r="L15" s="29"/>
      <c r="M15" s="29"/>
      <c r="N15" s="29"/>
      <c r="O15" s="24">
        <v>0</v>
      </c>
      <c r="P15" s="69"/>
      <c r="Q15" s="31"/>
      <c r="R15" s="31"/>
      <c r="S15" s="31"/>
      <c r="T15" s="31"/>
      <c r="U15" s="31"/>
      <c r="V15" s="24">
        <v>0</v>
      </c>
      <c r="W15" s="58"/>
      <c r="X15" s="58"/>
      <c r="Y15" s="58"/>
      <c r="Z15" s="58"/>
      <c r="AA15" s="58"/>
      <c r="AB15" s="58"/>
      <c r="AC15" s="24">
        <v>0</v>
      </c>
      <c r="AD15" s="31"/>
      <c r="AE15" s="69"/>
      <c r="AF15" s="69"/>
      <c r="AG15" s="31"/>
      <c r="AH15" s="31"/>
      <c r="AI15" s="31"/>
      <c r="AJ15" s="9"/>
    </row>
    <row r="16" spans="1:36" s="23" customFormat="1" ht="15" customHeight="1" x14ac:dyDescent="0.2">
      <c r="A16" s="9"/>
      <c r="B16" s="77">
        <v>2012</v>
      </c>
      <c r="C16" s="79" t="s">
        <v>43</v>
      </c>
      <c r="D16" s="2" t="s">
        <v>53</v>
      </c>
      <c r="E16" s="77">
        <v>1</v>
      </c>
      <c r="F16" s="77">
        <v>0</v>
      </c>
      <c r="G16" s="31">
        <v>0</v>
      </c>
      <c r="H16" s="31">
        <v>0</v>
      </c>
      <c r="I16" s="77">
        <v>3</v>
      </c>
      <c r="J16" s="77">
        <v>2</v>
      </c>
      <c r="K16" s="77">
        <v>1</v>
      </c>
      <c r="L16" s="77">
        <v>0</v>
      </c>
      <c r="M16" s="77">
        <v>0</v>
      </c>
      <c r="N16" s="68">
        <v>0.42899999999999999</v>
      </c>
      <c r="O16" s="24">
        <f>PRODUCT(I16/N16)</f>
        <v>6.9930069930069934</v>
      </c>
      <c r="P16" s="69"/>
      <c r="Q16" s="31"/>
      <c r="R16" s="31"/>
      <c r="S16" s="31"/>
      <c r="T16" s="31"/>
      <c r="U16" s="31"/>
      <c r="V16" s="24" t="e">
        <f>PRODUCT(P16/U16)</f>
        <v>#DIV/0!</v>
      </c>
      <c r="W16" s="58"/>
      <c r="X16" s="58"/>
      <c r="Y16" s="58"/>
      <c r="Z16" s="58"/>
      <c r="AA16" s="58"/>
      <c r="AB16" s="58"/>
      <c r="AC16" s="24" t="e">
        <f>PRODUCT(W16/AB16)</f>
        <v>#DIV/0!</v>
      </c>
      <c r="AD16" s="31"/>
      <c r="AE16" s="69"/>
      <c r="AF16" s="69"/>
      <c r="AG16" s="31"/>
      <c r="AH16" s="31"/>
      <c r="AI16" s="31"/>
      <c r="AJ16" s="9"/>
    </row>
    <row r="17" spans="1:37" s="23" customFormat="1" ht="15" customHeight="1" x14ac:dyDescent="0.2">
      <c r="A17" s="9"/>
      <c r="B17" s="78">
        <v>2013</v>
      </c>
      <c r="C17" s="78" t="s">
        <v>34</v>
      </c>
      <c r="D17" s="29" t="s">
        <v>39</v>
      </c>
      <c r="E17" s="80"/>
      <c r="F17" s="80" t="s">
        <v>37</v>
      </c>
      <c r="G17" s="78"/>
      <c r="H17" s="78"/>
      <c r="I17" s="29"/>
      <c r="J17" s="29"/>
      <c r="K17" s="26"/>
      <c r="L17" s="26"/>
      <c r="M17" s="26"/>
      <c r="N17" s="29"/>
      <c r="O17" s="24"/>
      <c r="P17" s="69"/>
      <c r="Q17" s="31"/>
      <c r="R17" s="31"/>
      <c r="S17" s="31"/>
      <c r="T17" s="31"/>
      <c r="U17" s="31"/>
      <c r="V17" s="24"/>
      <c r="W17" s="58"/>
      <c r="X17" s="58"/>
      <c r="Y17" s="58"/>
      <c r="Z17" s="58"/>
      <c r="AA17" s="58"/>
      <c r="AB17" s="58"/>
      <c r="AC17" s="24"/>
      <c r="AD17" s="31"/>
      <c r="AE17" s="69"/>
      <c r="AF17" s="69"/>
      <c r="AG17" s="31"/>
      <c r="AH17" s="31"/>
      <c r="AI17" s="31"/>
      <c r="AJ17" s="9"/>
    </row>
    <row r="18" spans="1:37" s="23" customFormat="1" ht="15" customHeight="1" x14ac:dyDescent="0.2">
      <c r="A18" s="9"/>
      <c r="B18" s="78">
        <v>2014</v>
      </c>
      <c r="C18" s="78" t="s">
        <v>46</v>
      </c>
      <c r="D18" s="29" t="s">
        <v>39</v>
      </c>
      <c r="E18" s="80"/>
      <c r="F18" s="80" t="s">
        <v>37</v>
      </c>
      <c r="G18" s="78"/>
      <c r="H18" s="78"/>
      <c r="I18" s="29"/>
      <c r="J18" s="29"/>
      <c r="K18" s="26"/>
      <c r="L18" s="26"/>
      <c r="M18" s="26"/>
      <c r="N18" s="29"/>
      <c r="O18" s="24"/>
      <c r="P18" s="69"/>
      <c r="Q18" s="31"/>
      <c r="R18" s="31"/>
      <c r="S18" s="31"/>
      <c r="T18" s="31"/>
      <c r="U18" s="31"/>
      <c r="V18" s="24"/>
      <c r="W18" s="58"/>
      <c r="X18" s="58"/>
      <c r="Y18" s="58"/>
      <c r="Z18" s="58"/>
      <c r="AA18" s="58"/>
      <c r="AB18" s="58"/>
      <c r="AC18" s="24"/>
      <c r="AD18" s="31"/>
      <c r="AE18" s="69"/>
      <c r="AF18" s="69"/>
      <c r="AG18" s="31"/>
      <c r="AH18" s="31"/>
      <c r="AI18" s="31"/>
      <c r="AJ18" s="9"/>
    </row>
    <row r="19" spans="1:37" s="23" customFormat="1" ht="15" customHeight="1" x14ac:dyDescent="0.2">
      <c r="A19" s="9"/>
      <c r="B19" s="78">
        <v>2015</v>
      </c>
      <c r="C19" s="78" t="s">
        <v>34</v>
      </c>
      <c r="D19" s="29" t="s">
        <v>39</v>
      </c>
      <c r="E19" s="80"/>
      <c r="F19" s="80" t="s">
        <v>37</v>
      </c>
      <c r="G19" s="78"/>
      <c r="H19" s="78"/>
      <c r="I19" s="29"/>
      <c r="J19" s="29"/>
      <c r="K19" s="26"/>
      <c r="L19" s="26"/>
      <c r="M19" s="26"/>
      <c r="N19" s="29"/>
      <c r="O19" s="24"/>
      <c r="P19" s="69"/>
      <c r="Q19" s="31"/>
      <c r="R19" s="31"/>
      <c r="S19" s="31"/>
      <c r="T19" s="31"/>
      <c r="U19" s="31"/>
      <c r="V19" s="24"/>
      <c r="W19" s="58"/>
      <c r="X19" s="58"/>
      <c r="Y19" s="58"/>
      <c r="Z19" s="58"/>
      <c r="AA19" s="58"/>
      <c r="AB19" s="58"/>
      <c r="AC19" s="24"/>
      <c r="AD19" s="31"/>
      <c r="AE19" s="69"/>
      <c r="AF19" s="69"/>
      <c r="AG19" s="31"/>
      <c r="AH19" s="31"/>
      <c r="AI19" s="31"/>
      <c r="AJ19" s="9"/>
    </row>
    <row r="20" spans="1:37" s="23" customFormat="1" ht="15" customHeight="1" x14ac:dyDescent="0.2">
      <c r="A20" s="9"/>
      <c r="B20" s="78">
        <v>2016</v>
      </c>
      <c r="C20" s="78" t="s">
        <v>45</v>
      </c>
      <c r="D20" s="29" t="s">
        <v>57</v>
      </c>
      <c r="E20" s="80"/>
      <c r="F20" s="80" t="s">
        <v>37</v>
      </c>
      <c r="G20" s="78"/>
      <c r="H20" s="78"/>
      <c r="I20" s="29"/>
      <c r="J20" s="29"/>
      <c r="K20" s="26"/>
      <c r="L20" s="26"/>
      <c r="M20" s="26"/>
      <c r="N20" s="29"/>
      <c r="O20" s="24"/>
      <c r="P20" s="69"/>
      <c r="Q20" s="31"/>
      <c r="R20" s="31"/>
      <c r="S20" s="31"/>
      <c r="T20" s="31"/>
      <c r="U20" s="31"/>
      <c r="V20" s="24"/>
      <c r="W20" s="58"/>
      <c r="X20" s="58"/>
      <c r="Y20" s="58"/>
      <c r="Z20" s="58"/>
      <c r="AA20" s="58"/>
      <c r="AB20" s="58"/>
      <c r="AC20" s="24"/>
      <c r="AD20" s="31"/>
      <c r="AE20" s="69"/>
      <c r="AF20" s="69"/>
      <c r="AG20" s="31"/>
      <c r="AH20" s="31"/>
      <c r="AI20" s="31"/>
      <c r="AJ20" s="9"/>
    </row>
    <row r="21" spans="1:37" s="23" customFormat="1" ht="15" customHeight="1" x14ac:dyDescent="0.2">
      <c r="A21" s="9"/>
      <c r="B21" s="36">
        <v>2017</v>
      </c>
      <c r="C21" s="37" t="s">
        <v>43</v>
      </c>
      <c r="D21" s="38" t="s">
        <v>57</v>
      </c>
      <c r="E21" s="39"/>
      <c r="F21" s="39" t="s">
        <v>36</v>
      </c>
      <c r="G21" s="37"/>
      <c r="H21" s="40"/>
      <c r="I21" s="41"/>
      <c r="J21" s="41"/>
      <c r="K21" s="41"/>
      <c r="L21" s="41"/>
      <c r="M21" s="41"/>
      <c r="N21" s="38"/>
      <c r="O21" s="24"/>
      <c r="P21" s="69"/>
      <c r="Q21" s="31"/>
      <c r="R21" s="31"/>
      <c r="S21" s="31"/>
      <c r="T21" s="31"/>
      <c r="U21" s="31"/>
      <c r="V21" s="24"/>
      <c r="W21" s="58"/>
      <c r="X21" s="58"/>
      <c r="Y21" s="58"/>
      <c r="Z21" s="58"/>
      <c r="AA21" s="58"/>
      <c r="AB21" s="58"/>
      <c r="AC21" s="24"/>
      <c r="AD21" s="31"/>
      <c r="AE21" s="69"/>
      <c r="AF21" s="69"/>
      <c r="AG21" s="31"/>
      <c r="AH21" s="31"/>
      <c r="AI21" s="31"/>
      <c r="AJ21" s="9"/>
    </row>
    <row r="22" spans="1:37" s="23" customFormat="1" ht="15" customHeight="1" x14ac:dyDescent="0.2">
      <c r="A22" s="9"/>
      <c r="B22" s="77">
        <v>2018</v>
      </c>
      <c r="C22" s="79"/>
      <c r="D22" s="2"/>
      <c r="E22" s="77"/>
      <c r="F22" s="77"/>
      <c r="G22" s="31"/>
      <c r="H22" s="31"/>
      <c r="I22" s="77"/>
      <c r="J22" s="77"/>
      <c r="K22" s="77"/>
      <c r="L22" s="77"/>
      <c r="M22" s="77"/>
      <c r="N22" s="68"/>
      <c r="O22" s="24"/>
      <c r="P22" s="69"/>
      <c r="Q22" s="31"/>
      <c r="R22" s="31"/>
      <c r="S22" s="31"/>
      <c r="T22" s="31"/>
      <c r="U22" s="31"/>
      <c r="V22" s="24" t="e">
        <f>PRODUCT(P22/U22)</f>
        <v>#DIV/0!</v>
      </c>
      <c r="W22" s="58"/>
      <c r="X22" s="58"/>
      <c r="Y22" s="58"/>
      <c r="Z22" s="58"/>
      <c r="AA22" s="58"/>
      <c r="AB22" s="58"/>
      <c r="AC22" s="24" t="e">
        <f>PRODUCT(W22/AB22)</f>
        <v>#DIV/0!</v>
      </c>
      <c r="AD22" s="31"/>
      <c r="AE22" s="69"/>
      <c r="AF22" s="69"/>
      <c r="AG22" s="31"/>
      <c r="AH22" s="31"/>
      <c r="AI22" s="31"/>
      <c r="AJ22" s="9"/>
    </row>
    <row r="23" spans="1:37" s="23" customFormat="1" ht="15" customHeight="1" x14ac:dyDescent="0.2">
      <c r="A23" s="9"/>
      <c r="B23" s="78">
        <v>2019</v>
      </c>
      <c r="C23" s="78" t="s">
        <v>73</v>
      </c>
      <c r="D23" s="29" t="s">
        <v>75</v>
      </c>
      <c r="E23" s="80"/>
      <c r="F23" s="80" t="s">
        <v>37</v>
      </c>
      <c r="G23" s="78"/>
      <c r="H23" s="78"/>
      <c r="I23" s="29"/>
      <c r="J23" s="29"/>
      <c r="K23" s="26"/>
      <c r="L23" s="26"/>
      <c r="M23" s="26"/>
      <c r="N23" s="29"/>
      <c r="O23" s="24"/>
      <c r="P23" s="69"/>
      <c r="Q23" s="31"/>
      <c r="R23" s="31"/>
      <c r="S23" s="31"/>
      <c r="T23" s="31"/>
      <c r="U23" s="31"/>
      <c r="V23" s="24"/>
      <c r="W23" s="58"/>
      <c r="X23" s="58"/>
      <c r="Y23" s="58"/>
      <c r="Z23" s="58"/>
      <c r="AA23" s="58"/>
      <c r="AB23" s="58"/>
      <c r="AC23" s="24"/>
      <c r="AD23" s="31"/>
      <c r="AE23" s="69"/>
      <c r="AF23" s="69"/>
      <c r="AG23" s="31"/>
      <c r="AH23" s="31"/>
      <c r="AI23" s="31"/>
      <c r="AJ23" s="9"/>
    </row>
    <row r="24" spans="1:37" s="23" customFormat="1" ht="15" customHeight="1" x14ac:dyDescent="0.2">
      <c r="A24" s="9"/>
      <c r="B24" s="78">
        <v>2020</v>
      </c>
      <c r="C24" s="78" t="s">
        <v>46</v>
      </c>
      <c r="D24" s="29" t="s">
        <v>75</v>
      </c>
      <c r="E24" s="80"/>
      <c r="F24" s="80" t="s">
        <v>37</v>
      </c>
      <c r="G24" s="78"/>
      <c r="H24" s="78"/>
      <c r="I24" s="29"/>
      <c r="J24" s="29"/>
      <c r="K24" s="26"/>
      <c r="L24" s="26"/>
      <c r="M24" s="26"/>
      <c r="N24" s="29"/>
      <c r="O24" s="24"/>
      <c r="P24" s="69"/>
      <c r="Q24" s="31"/>
      <c r="R24" s="31"/>
      <c r="S24" s="31"/>
      <c r="T24" s="31"/>
      <c r="U24" s="31"/>
      <c r="V24" s="24"/>
      <c r="W24" s="58"/>
      <c r="X24" s="58"/>
      <c r="Y24" s="58"/>
      <c r="Z24" s="58"/>
      <c r="AA24" s="58"/>
      <c r="AB24" s="58"/>
      <c r="AC24" s="24"/>
      <c r="AD24" s="31"/>
      <c r="AE24" s="69"/>
      <c r="AF24" s="69"/>
      <c r="AG24" s="31"/>
      <c r="AH24" s="31"/>
      <c r="AI24" s="31"/>
      <c r="AJ24" s="9"/>
    </row>
    <row r="25" spans="1:37" s="23" customFormat="1" ht="15" customHeight="1" x14ac:dyDescent="0.2">
      <c r="A25" s="9"/>
      <c r="B25" s="78">
        <v>2021</v>
      </c>
      <c r="C25" s="78" t="s">
        <v>46</v>
      </c>
      <c r="D25" s="29" t="s">
        <v>77</v>
      </c>
      <c r="E25" s="80"/>
      <c r="F25" s="80" t="s">
        <v>37</v>
      </c>
      <c r="G25" s="78"/>
      <c r="H25" s="78"/>
      <c r="I25" s="29"/>
      <c r="J25" s="29"/>
      <c r="K25" s="26"/>
      <c r="L25" s="26"/>
      <c r="M25" s="26"/>
      <c r="N25" s="29"/>
      <c r="O25" s="24"/>
      <c r="P25" s="69"/>
      <c r="Q25" s="31"/>
      <c r="R25" s="31"/>
      <c r="S25" s="31"/>
      <c r="T25" s="31"/>
      <c r="U25" s="31"/>
      <c r="V25" s="24"/>
      <c r="W25" s="58"/>
      <c r="X25" s="58"/>
      <c r="Y25" s="58"/>
      <c r="Z25" s="58"/>
      <c r="AA25" s="58"/>
      <c r="AB25" s="58"/>
      <c r="AC25" s="24"/>
      <c r="AD25" s="31"/>
      <c r="AE25" s="69"/>
      <c r="AF25" s="69"/>
      <c r="AG25" s="31"/>
      <c r="AH25" s="31"/>
      <c r="AI25" s="31"/>
      <c r="AJ25" s="9"/>
    </row>
    <row r="26" spans="1:37" s="23" customFormat="1" ht="15" customHeight="1" x14ac:dyDescent="0.2">
      <c r="A26" s="9"/>
      <c r="B26" s="78">
        <v>2022</v>
      </c>
      <c r="C26" s="78" t="s">
        <v>46</v>
      </c>
      <c r="D26" s="29" t="s">
        <v>82</v>
      </c>
      <c r="E26" s="80"/>
      <c r="F26" s="80" t="s">
        <v>37</v>
      </c>
      <c r="G26" s="78"/>
      <c r="H26" s="78"/>
      <c r="I26" s="29"/>
      <c r="J26" s="29"/>
      <c r="K26" s="26"/>
      <c r="L26" s="26"/>
      <c r="M26" s="26"/>
      <c r="N26" s="29"/>
      <c r="O26" s="24"/>
      <c r="P26" s="69"/>
      <c r="Q26" s="31"/>
      <c r="R26" s="31"/>
      <c r="S26" s="31"/>
      <c r="T26" s="31"/>
      <c r="U26" s="31"/>
      <c r="V26" s="24"/>
      <c r="W26" s="58"/>
      <c r="X26" s="58"/>
      <c r="Y26" s="58"/>
      <c r="Z26" s="58"/>
      <c r="AA26" s="58"/>
      <c r="AB26" s="58"/>
      <c r="AC26" s="24"/>
      <c r="AD26" s="31"/>
      <c r="AE26" s="69"/>
      <c r="AF26" s="69"/>
      <c r="AG26" s="31"/>
      <c r="AH26" s="31"/>
      <c r="AI26" s="31"/>
      <c r="AJ26" s="9"/>
    </row>
    <row r="27" spans="1:37" s="23" customFormat="1" ht="15" customHeight="1" x14ac:dyDescent="0.2">
      <c r="A27" s="1"/>
      <c r="B27" s="16" t="s">
        <v>7</v>
      </c>
      <c r="C27" s="17"/>
      <c r="D27" s="15"/>
      <c r="E27" s="18">
        <f>SUM(E15:E26)</f>
        <v>1</v>
      </c>
      <c r="F27" s="18">
        <f t="shared" ref="F27:M27" si="0">SUM(F15:F26)</f>
        <v>0</v>
      </c>
      <c r="G27" s="18">
        <f t="shared" si="0"/>
        <v>0</v>
      </c>
      <c r="H27" s="18">
        <f t="shared" si="0"/>
        <v>0</v>
      </c>
      <c r="I27" s="18">
        <f t="shared" si="0"/>
        <v>3</v>
      </c>
      <c r="J27" s="18">
        <f t="shared" si="0"/>
        <v>2</v>
      </c>
      <c r="K27" s="18">
        <f t="shared" si="0"/>
        <v>1</v>
      </c>
      <c r="L27" s="18">
        <f t="shared" si="0"/>
        <v>0</v>
      </c>
      <c r="M27" s="18">
        <f t="shared" si="0"/>
        <v>0</v>
      </c>
      <c r="N27" s="42">
        <f>PRODUCT(I27/O27)</f>
        <v>0.42899999999999999</v>
      </c>
      <c r="O27" s="24">
        <f>SUM(O15:O26)</f>
        <v>6.9930069930069934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42">
        <f>PRODUCT(P27/W27)</f>
        <v>0</v>
      </c>
      <c r="V27" s="24" t="e">
        <f>SUM(V15:V26)</f>
        <v>#DIV/0!</v>
      </c>
      <c r="W27" s="18">
        <v>2</v>
      </c>
      <c r="X27" s="18">
        <v>0</v>
      </c>
      <c r="Y27" s="18">
        <v>0</v>
      </c>
      <c r="Z27" s="18">
        <v>0</v>
      </c>
      <c r="AA27" s="18">
        <v>2</v>
      </c>
      <c r="AB27" s="42">
        <v>0.222</v>
      </c>
      <c r="AC27" s="24" t="e">
        <f>SUM(AC15:AC26)</f>
        <v>#DIV/0!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9"/>
    </row>
    <row r="28" spans="1:37" ht="15" customHeight="1" x14ac:dyDescent="0.2">
      <c r="A28" s="9"/>
      <c r="B28" s="2" t="s">
        <v>2</v>
      </c>
      <c r="C28" s="34"/>
      <c r="D28" s="43">
        <f>SUM(F27:H27)+((I27-F27-G27)/3)+(E27/3)+(AD27*25)+(AE27*25)+(AF27*10)+(AG27*25)+(AH27*20)+(AI27*15)</f>
        <v>1.3333333333333333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6"/>
      <c r="AI28" s="44"/>
      <c r="AJ28" s="9"/>
    </row>
    <row r="29" spans="1:37" s="23" customFormat="1" ht="12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30"/>
      <c r="P29" s="44"/>
      <c r="Q29" s="47"/>
      <c r="R29" s="44"/>
      <c r="S29" s="44"/>
      <c r="T29" s="44"/>
      <c r="U29" s="44"/>
      <c r="V29" s="30"/>
      <c r="W29" s="44"/>
      <c r="X29" s="44"/>
      <c r="Y29" s="44"/>
      <c r="Z29" s="44"/>
      <c r="AA29" s="44"/>
      <c r="AB29" s="44"/>
      <c r="AC29" s="30"/>
      <c r="AD29" s="44"/>
      <c r="AE29" s="44"/>
      <c r="AF29" s="44"/>
      <c r="AG29" s="44"/>
      <c r="AH29" s="44"/>
      <c r="AI29" s="44"/>
      <c r="AJ29" s="9"/>
    </row>
    <row r="30" spans="1:37" ht="15" customHeight="1" x14ac:dyDescent="0.25">
      <c r="A30" s="9"/>
      <c r="B30" s="22" t="s">
        <v>25</v>
      </c>
      <c r="C30" s="48"/>
      <c r="D30" s="48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17</v>
      </c>
      <c r="J30" s="44"/>
      <c r="K30" s="18" t="s">
        <v>27</v>
      </c>
      <c r="L30" s="18" t="s">
        <v>28</v>
      </c>
      <c r="M30" s="18" t="s">
        <v>29</v>
      </c>
      <c r="N30" s="18" t="s">
        <v>22</v>
      </c>
      <c r="O30" s="24"/>
      <c r="P30" s="49" t="s">
        <v>79</v>
      </c>
      <c r="Q30" s="12"/>
      <c r="R30" s="12"/>
      <c r="S30" s="12"/>
      <c r="T30" s="50"/>
      <c r="U30" s="50"/>
      <c r="V30" s="50"/>
      <c r="W30" s="50"/>
      <c r="X30" s="50"/>
      <c r="Y30" s="50"/>
      <c r="Z30" s="50"/>
      <c r="AA30" s="12"/>
      <c r="AB30" s="12"/>
      <c r="AC30" s="50"/>
      <c r="AD30" s="12"/>
      <c r="AE30" s="12"/>
      <c r="AF30" s="12"/>
      <c r="AG30" s="12"/>
      <c r="AH30" s="12"/>
      <c r="AI30" s="51"/>
      <c r="AJ30" s="9"/>
      <c r="AK30" s="44"/>
    </row>
    <row r="31" spans="1:37" ht="15" customHeight="1" x14ac:dyDescent="0.2">
      <c r="A31" s="9"/>
      <c r="B31" s="49" t="s">
        <v>13</v>
      </c>
      <c r="C31" s="12"/>
      <c r="D31" s="51"/>
      <c r="E31" s="31">
        <f>PRODUCT(E27)</f>
        <v>1</v>
      </c>
      <c r="F31" s="31">
        <f>PRODUCT(F27)</f>
        <v>0</v>
      </c>
      <c r="G31" s="31">
        <f>PRODUCT(G27)</f>
        <v>0</v>
      </c>
      <c r="H31" s="31">
        <f>PRODUCT(H27)</f>
        <v>0</v>
      </c>
      <c r="I31" s="31">
        <f>PRODUCT(I27)</f>
        <v>3</v>
      </c>
      <c r="J31" s="44"/>
      <c r="K31" s="70">
        <f>PRODUCT((F31+G31)/E31)</f>
        <v>0</v>
      </c>
      <c r="L31" s="70">
        <f>PRODUCT(H31/E31)</f>
        <v>0</v>
      </c>
      <c r="M31" s="70">
        <f>PRODUCT(I31/E31)</f>
        <v>3</v>
      </c>
      <c r="N31" s="71">
        <f>PRODUCT(N27)</f>
        <v>0.42899999999999999</v>
      </c>
      <c r="O31" s="24">
        <f>PRODUCT(O27)</f>
        <v>6.9930069930069934</v>
      </c>
      <c r="P31" s="98" t="s">
        <v>9</v>
      </c>
      <c r="Q31" s="115"/>
      <c r="R31" s="116" t="s">
        <v>80</v>
      </c>
      <c r="S31" s="99"/>
      <c r="T31" s="99"/>
      <c r="U31" s="99"/>
      <c r="V31" s="99"/>
      <c r="W31" s="99"/>
      <c r="X31" s="99"/>
      <c r="Y31" s="99"/>
      <c r="Z31" s="116" t="s">
        <v>11</v>
      </c>
      <c r="AA31" s="99"/>
      <c r="AB31" s="117" t="s">
        <v>81</v>
      </c>
      <c r="AC31" s="99"/>
      <c r="AD31" s="99"/>
      <c r="AE31" s="99"/>
      <c r="AF31" s="99"/>
      <c r="AG31" s="99"/>
      <c r="AH31" s="118"/>
      <c r="AI31" s="100"/>
      <c r="AJ31" s="9"/>
      <c r="AK31" s="44"/>
    </row>
    <row r="32" spans="1:37" ht="15" customHeight="1" x14ac:dyDescent="0.2">
      <c r="A32" s="9"/>
      <c r="B32" s="52" t="s">
        <v>15</v>
      </c>
      <c r="C32" s="53"/>
      <c r="D32" s="54"/>
      <c r="E32" s="31"/>
      <c r="F32" s="31"/>
      <c r="G32" s="31"/>
      <c r="H32" s="31"/>
      <c r="I32" s="31"/>
      <c r="J32" s="44"/>
      <c r="K32" s="31"/>
      <c r="L32" s="31"/>
      <c r="M32" s="31"/>
      <c r="N32" s="31"/>
      <c r="O32" s="24">
        <v>0</v>
      </c>
      <c r="P32" s="119" t="s">
        <v>62</v>
      </c>
      <c r="Q32" s="120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2"/>
      <c r="AI32" s="123"/>
      <c r="AJ32" s="9"/>
      <c r="AK32" s="44"/>
    </row>
    <row r="33" spans="1:37" ht="15" customHeight="1" x14ac:dyDescent="0.2">
      <c r="A33" s="9"/>
      <c r="B33" s="55" t="s">
        <v>16</v>
      </c>
      <c r="C33" s="56"/>
      <c r="D33" s="57"/>
      <c r="E33" s="58">
        <v>2</v>
      </c>
      <c r="F33" s="58">
        <v>0</v>
      </c>
      <c r="G33" s="58">
        <v>0</v>
      </c>
      <c r="H33" s="58">
        <v>0</v>
      </c>
      <c r="I33" s="58">
        <v>2</v>
      </c>
      <c r="J33" s="44"/>
      <c r="K33" s="59">
        <v>0</v>
      </c>
      <c r="L33" s="59">
        <v>0</v>
      </c>
      <c r="M33" s="59">
        <v>1</v>
      </c>
      <c r="N33" s="60">
        <v>0.222</v>
      </c>
      <c r="O33" s="24">
        <v>9</v>
      </c>
      <c r="P33" s="119" t="s">
        <v>63</v>
      </c>
      <c r="Q33" s="120"/>
      <c r="R33" s="120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2"/>
      <c r="AI33" s="123"/>
      <c r="AJ33" s="9"/>
      <c r="AK33" s="44"/>
    </row>
    <row r="34" spans="1:37" ht="15" customHeight="1" x14ac:dyDescent="0.2">
      <c r="A34" s="9"/>
      <c r="B34" s="61" t="s">
        <v>26</v>
      </c>
      <c r="C34" s="62"/>
      <c r="D34" s="63"/>
      <c r="E34" s="18">
        <f>SUM(E31:E33)</f>
        <v>3</v>
      </c>
      <c r="F34" s="18">
        <f>SUM(F31:F33)</f>
        <v>0</v>
      </c>
      <c r="G34" s="18">
        <f>SUM(G31:G33)</f>
        <v>0</v>
      </c>
      <c r="H34" s="18">
        <f>SUM(H31:H33)</f>
        <v>0</v>
      </c>
      <c r="I34" s="18">
        <f>SUM(I31:I33)</f>
        <v>5</v>
      </c>
      <c r="J34" s="44"/>
      <c r="K34" s="64">
        <v>0</v>
      </c>
      <c r="L34" s="64">
        <v>0</v>
      </c>
      <c r="M34" s="64">
        <v>1</v>
      </c>
      <c r="N34" s="42">
        <f>PRODUCT(I34/O34)</f>
        <v>0.31263664188893747</v>
      </c>
      <c r="O34" s="24">
        <f>SUM(O31:O33)</f>
        <v>15.993006993006993</v>
      </c>
      <c r="P34" s="124" t="s">
        <v>10</v>
      </c>
      <c r="Q34" s="125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7"/>
      <c r="AI34" s="128"/>
      <c r="AJ34" s="9"/>
      <c r="AK34" s="44"/>
    </row>
    <row r="35" spans="1:37" ht="12.7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4"/>
      <c r="K35" s="46"/>
      <c r="L35" s="46"/>
      <c r="M35" s="46"/>
      <c r="N35" s="45"/>
      <c r="O35" s="24"/>
      <c r="P35" s="44"/>
      <c r="Q35" s="47"/>
      <c r="R35" s="44"/>
      <c r="S35" s="44"/>
      <c r="T35" s="24"/>
      <c r="U35" s="24"/>
      <c r="V35" s="24"/>
      <c r="W35" s="24"/>
      <c r="X35" s="65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  <c r="AJ35" s="9"/>
      <c r="AK35" s="24"/>
    </row>
    <row r="36" spans="1:37" ht="15" customHeight="1" x14ac:dyDescent="0.25">
      <c r="A36" s="9"/>
      <c r="B36" s="44" t="s">
        <v>47</v>
      </c>
      <c r="C36" s="44"/>
      <c r="D36" s="44" t="s">
        <v>48</v>
      </c>
      <c r="E36" s="44"/>
      <c r="F36" s="44"/>
      <c r="G36" s="44"/>
      <c r="H36" s="44"/>
      <c r="I36" s="44"/>
      <c r="J36" s="44"/>
      <c r="K36" s="44"/>
      <c r="L36" s="44"/>
      <c r="M36" s="44" t="s">
        <v>52</v>
      </c>
      <c r="N36" s="45"/>
      <c r="O36" s="24"/>
      <c r="P36" s="44"/>
      <c r="Q36" s="47"/>
      <c r="R36" s="44"/>
      <c r="S36" s="44"/>
      <c r="T36" s="24"/>
      <c r="U36" s="114" t="s">
        <v>78</v>
      </c>
      <c r="V36" s="24"/>
      <c r="W36" s="24"/>
      <c r="X36" s="65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  <c r="AJ36" s="9"/>
    </row>
    <row r="37" spans="1:37" ht="15" customHeight="1" x14ac:dyDescent="0.25">
      <c r="A37" s="9"/>
      <c r="B37" s="44"/>
      <c r="C37" s="44"/>
      <c r="D37" s="44" t="s">
        <v>49</v>
      </c>
      <c r="E37" s="44"/>
      <c r="F37" s="44"/>
      <c r="G37" s="44"/>
      <c r="H37" s="44"/>
      <c r="I37" s="44"/>
      <c r="J37" s="44"/>
      <c r="K37" s="44"/>
      <c r="L37" s="44"/>
      <c r="M37" s="44" t="s">
        <v>58</v>
      </c>
      <c r="N37" s="47"/>
      <c r="O37" s="24"/>
      <c r="P37" s="44"/>
      <c r="Q37" s="47"/>
      <c r="R37" s="44"/>
      <c r="S37" s="44"/>
      <c r="T37" s="24"/>
      <c r="U37" s="44" t="s">
        <v>83</v>
      </c>
      <c r="V37" s="24"/>
      <c r="W37" s="24"/>
      <c r="X37" s="65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  <c r="AJ37" s="9"/>
    </row>
    <row r="38" spans="1:37" ht="15" customHeight="1" x14ac:dyDescent="0.25">
      <c r="A38" s="9"/>
      <c r="B38" s="44"/>
      <c r="C38" s="44"/>
      <c r="D38" s="44" t="s">
        <v>50</v>
      </c>
      <c r="E38" s="44"/>
      <c r="F38" s="44"/>
      <c r="G38" s="44"/>
      <c r="H38" s="44"/>
      <c r="I38" s="44"/>
      <c r="J38" s="44"/>
      <c r="K38" s="44"/>
      <c r="L38" s="44"/>
      <c r="M38" s="114" t="s">
        <v>76</v>
      </c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65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  <c r="AJ38" s="9"/>
    </row>
    <row r="39" spans="1:37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65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7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65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  <c r="AJ40" s="9"/>
    </row>
    <row r="41" spans="1:37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65"/>
      <c r="Y41" s="6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7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65"/>
      <c r="Y42" s="6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7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65"/>
      <c r="Y43" s="6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7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5"/>
      <c r="Y44" s="6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7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5"/>
      <c r="Y45" s="6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7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5"/>
      <c r="Y46" s="6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7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5"/>
      <c r="Y47" s="6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7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5"/>
      <c r="Y48" s="6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5"/>
      <c r="Y49" s="6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5"/>
      <c r="Y50" s="6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5"/>
      <c r="Y51" s="6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5"/>
      <c r="Y52" s="6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5"/>
      <c r="Y53" s="6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5"/>
      <c r="Y54" s="6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5"/>
      <c r="Y55" s="6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5"/>
      <c r="Y56" s="6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5"/>
      <c r="Y57" s="6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5"/>
      <c r="Y58" s="6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5"/>
      <c r="Y59" s="6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5"/>
      <c r="Y60" s="6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5"/>
      <c r="Y61" s="6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5"/>
      <c r="Y62" s="6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5"/>
      <c r="Y63" s="6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65"/>
      <c r="Y64" s="6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65"/>
      <c r="Y65" s="6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65"/>
      <c r="Y66" s="6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65"/>
      <c r="Y67" s="6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65"/>
      <c r="Y68" s="6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65"/>
      <c r="Y69" s="6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65"/>
      <c r="Y70" s="6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65"/>
      <c r="Y71" s="6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65"/>
      <c r="Y72" s="6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65"/>
      <c r="Y73" s="6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65"/>
      <c r="Y74" s="6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65"/>
      <c r="Y75" s="6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65"/>
      <c r="Y76" s="6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65"/>
      <c r="Y77" s="6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65"/>
      <c r="Y78" s="6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65"/>
      <c r="Y79" s="6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65"/>
      <c r="Y80" s="6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6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65"/>
      <c r="Y81" s="6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6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65"/>
      <c r="Y82" s="6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6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65"/>
      <c r="Y83" s="6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6" ht="15" customHeight="1" x14ac:dyDescent="0.25">
      <c r="A84" s="9"/>
    </row>
    <row r="85" spans="1:36" ht="15" customHeight="1" x14ac:dyDescent="0.25">
      <c r="A85" s="9"/>
    </row>
    <row r="86" spans="1:36" ht="15" customHeight="1" x14ac:dyDescent="0.25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65"/>
      <c r="Y86" s="6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6" ht="15" customHeight="1" x14ac:dyDescent="0.2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65"/>
      <c r="Y87" s="6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6" ht="15" customHeight="1" x14ac:dyDescent="0.25">
      <c r="B88" s="44"/>
      <c r="C88" s="44"/>
      <c r="D88" s="44"/>
      <c r="E88" s="44"/>
      <c r="F88" s="44"/>
      <c r="G88" s="44"/>
      <c r="H88" s="44"/>
      <c r="I88" s="44"/>
      <c r="J88" s="44"/>
      <c r="K88" s="44"/>
      <c r="AJ8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54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2" t="s">
        <v>55</v>
      </c>
      <c r="C2" s="73"/>
      <c r="D2" s="85"/>
      <c r="E2" s="13" t="s">
        <v>13</v>
      </c>
      <c r="F2" s="14"/>
      <c r="G2" s="14"/>
      <c r="H2" s="14"/>
      <c r="I2" s="20"/>
      <c r="J2" s="15"/>
      <c r="K2" s="81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86" t="s">
        <v>66</v>
      </c>
      <c r="Y2" s="87"/>
      <c r="Z2" s="88"/>
      <c r="AA2" s="13" t="s">
        <v>13</v>
      </c>
      <c r="AB2" s="14"/>
      <c r="AC2" s="14"/>
      <c r="AD2" s="14"/>
      <c r="AE2" s="20"/>
      <c r="AF2" s="15"/>
      <c r="AG2" s="81"/>
      <c r="AH2" s="22" t="s">
        <v>67</v>
      </c>
      <c r="AI2" s="14"/>
      <c r="AJ2" s="14"/>
      <c r="AK2" s="21"/>
      <c r="AL2" s="19"/>
      <c r="AM2" s="22" t="s">
        <v>65</v>
      </c>
      <c r="AN2" s="14"/>
      <c r="AO2" s="14"/>
      <c r="AP2" s="14"/>
      <c r="AQ2" s="20"/>
      <c r="AR2" s="21"/>
      <c r="AS2" s="8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9"/>
      <c r="L3" s="18" t="s">
        <v>5</v>
      </c>
      <c r="M3" s="18" t="s">
        <v>6</v>
      </c>
      <c r="N3" s="18" t="s">
        <v>68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9"/>
      <c r="AH3" s="18" t="s">
        <v>5</v>
      </c>
      <c r="AI3" s="18" t="s">
        <v>6</v>
      </c>
      <c r="AJ3" s="18" t="s">
        <v>68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2"/>
      <c r="E4" s="31"/>
      <c r="F4" s="31"/>
      <c r="G4" s="31"/>
      <c r="H4" s="33"/>
      <c r="I4" s="31"/>
      <c r="J4" s="68"/>
      <c r="K4" s="30"/>
      <c r="L4" s="90"/>
      <c r="M4" s="18"/>
      <c r="N4" s="18"/>
      <c r="O4" s="18"/>
      <c r="P4" s="24"/>
      <c r="Q4" s="31"/>
      <c r="R4" s="31"/>
      <c r="S4" s="33"/>
      <c r="T4" s="31"/>
      <c r="U4" s="31"/>
      <c r="V4" s="91"/>
      <c r="W4" s="30"/>
      <c r="X4" s="31">
        <v>2001</v>
      </c>
      <c r="Y4" s="31" t="s">
        <v>40</v>
      </c>
      <c r="Z4" s="2" t="s">
        <v>38</v>
      </c>
      <c r="AA4" s="31">
        <v>8</v>
      </c>
      <c r="AB4" s="31">
        <v>0</v>
      </c>
      <c r="AC4" s="31">
        <v>4</v>
      </c>
      <c r="AD4" s="31">
        <v>11</v>
      </c>
      <c r="AE4" s="31">
        <v>30</v>
      </c>
      <c r="AF4" s="71">
        <v>0.61219999999999997</v>
      </c>
      <c r="AG4" s="113">
        <v>49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92"/>
      <c r="AS4" s="93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4"/>
      <c r="D5" s="2"/>
      <c r="E5" s="31"/>
      <c r="F5" s="31"/>
      <c r="G5" s="31"/>
      <c r="H5" s="33"/>
      <c r="I5" s="31"/>
      <c r="J5" s="68"/>
      <c r="K5" s="30"/>
      <c r="L5" s="90"/>
      <c r="M5" s="18"/>
      <c r="N5" s="18"/>
      <c r="O5" s="18"/>
      <c r="P5" s="24"/>
      <c r="Q5" s="31"/>
      <c r="R5" s="31"/>
      <c r="S5" s="33"/>
      <c r="T5" s="31"/>
      <c r="U5" s="31"/>
      <c r="V5" s="91"/>
      <c r="W5" s="30"/>
      <c r="X5" s="31">
        <v>2002</v>
      </c>
      <c r="Y5" s="31" t="s">
        <v>41</v>
      </c>
      <c r="Z5" s="2" t="s">
        <v>38</v>
      </c>
      <c r="AA5" s="31">
        <v>4</v>
      </c>
      <c r="AB5" s="31">
        <v>0</v>
      </c>
      <c r="AC5" s="31">
        <v>1</v>
      </c>
      <c r="AD5" s="31">
        <v>3</v>
      </c>
      <c r="AE5" s="31">
        <v>19</v>
      </c>
      <c r="AF5" s="71">
        <v>0.67849999999999999</v>
      </c>
      <c r="AG5" s="113">
        <v>28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92"/>
      <c r="AS5" s="93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2003</v>
      </c>
      <c r="C6" s="34" t="s">
        <v>42</v>
      </c>
      <c r="D6" s="2" t="s">
        <v>35</v>
      </c>
      <c r="E6" s="31">
        <v>4</v>
      </c>
      <c r="F6" s="31">
        <v>0</v>
      </c>
      <c r="G6" s="31">
        <v>1</v>
      </c>
      <c r="H6" s="33">
        <v>4</v>
      </c>
      <c r="I6" s="31">
        <v>9</v>
      </c>
      <c r="J6" s="68">
        <v>0.6</v>
      </c>
      <c r="K6" s="30">
        <v>15</v>
      </c>
      <c r="L6" s="90"/>
      <c r="M6" s="18"/>
      <c r="N6" s="18"/>
      <c r="O6" s="18"/>
      <c r="P6" s="24"/>
      <c r="Q6" s="31"/>
      <c r="R6" s="31"/>
      <c r="S6" s="33"/>
      <c r="T6" s="31"/>
      <c r="U6" s="31"/>
      <c r="V6" s="91"/>
      <c r="W6" s="30"/>
      <c r="X6" s="31"/>
      <c r="Y6" s="31"/>
      <c r="Z6" s="2"/>
      <c r="AA6" s="31"/>
      <c r="AB6" s="31"/>
      <c r="AC6" s="31"/>
      <c r="AD6" s="31"/>
      <c r="AE6" s="31"/>
      <c r="AF6" s="71"/>
      <c r="AG6" s="113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92"/>
      <c r="AS6" s="93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2004</v>
      </c>
      <c r="C7" s="34" t="s">
        <v>34</v>
      </c>
      <c r="D7" s="2" t="s">
        <v>35</v>
      </c>
      <c r="E7" s="31">
        <v>14</v>
      </c>
      <c r="F7" s="31">
        <v>1</v>
      </c>
      <c r="G7" s="31">
        <v>4</v>
      </c>
      <c r="H7" s="33">
        <v>11</v>
      </c>
      <c r="I7" s="31">
        <v>40</v>
      </c>
      <c r="J7" s="68">
        <v>0.625</v>
      </c>
      <c r="K7" s="30">
        <v>64</v>
      </c>
      <c r="L7" s="90"/>
      <c r="M7" s="18"/>
      <c r="N7" s="18"/>
      <c r="O7" s="18"/>
      <c r="P7" s="24"/>
      <c r="Q7" s="31"/>
      <c r="R7" s="31"/>
      <c r="S7" s="33"/>
      <c r="T7" s="31"/>
      <c r="U7" s="31"/>
      <c r="V7" s="91"/>
      <c r="W7" s="30"/>
      <c r="X7" s="31"/>
      <c r="Y7" s="31"/>
      <c r="Z7" s="2"/>
      <c r="AA7" s="31"/>
      <c r="AB7" s="31"/>
      <c r="AC7" s="31"/>
      <c r="AD7" s="31"/>
      <c r="AE7" s="31"/>
      <c r="AF7" s="71"/>
      <c r="AG7" s="113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92"/>
      <c r="AS7" s="93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2005</v>
      </c>
      <c r="C8" s="34" t="s">
        <v>44</v>
      </c>
      <c r="D8" s="2" t="s">
        <v>39</v>
      </c>
      <c r="E8" s="31">
        <v>22</v>
      </c>
      <c r="F8" s="31">
        <v>1</v>
      </c>
      <c r="G8" s="31">
        <v>1</v>
      </c>
      <c r="H8" s="33">
        <v>23</v>
      </c>
      <c r="I8" s="31">
        <v>113</v>
      </c>
      <c r="J8" s="68">
        <v>0.71099999999999997</v>
      </c>
      <c r="K8" s="30">
        <v>159</v>
      </c>
      <c r="L8" s="90"/>
      <c r="M8" s="18"/>
      <c r="N8" s="18"/>
      <c r="O8" s="18"/>
      <c r="P8" s="24"/>
      <c r="Q8" s="31"/>
      <c r="R8" s="31"/>
      <c r="S8" s="33"/>
      <c r="T8" s="31"/>
      <c r="U8" s="31"/>
      <c r="V8" s="91"/>
      <c r="W8" s="30"/>
      <c r="X8" s="31"/>
      <c r="Y8" s="31"/>
      <c r="Z8" s="2"/>
      <c r="AA8" s="31"/>
      <c r="AB8" s="31"/>
      <c r="AC8" s="31"/>
      <c r="AD8" s="31"/>
      <c r="AE8" s="31"/>
      <c r="AF8" s="71"/>
      <c r="AG8" s="113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92"/>
      <c r="AS8" s="93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>
        <v>2006</v>
      </c>
      <c r="C9" s="34" t="s">
        <v>42</v>
      </c>
      <c r="D9" s="2" t="s">
        <v>39</v>
      </c>
      <c r="E9" s="31">
        <v>21</v>
      </c>
      <c r="F9" s="31">
        <v>2</v>
      </c>
      <c r="G9" s="31">
        <v>2</v>
      </c>
      <c r="H9" s="33">
        <v>24</v>
      </c>
      <c r="I9" s="31">
        <v>107</v>
      </c>
      <c r="J9" s="68">
        <v>0.68200000000000005</v>
      </c>
      <c r="K9" s="30">
        <v>157</v>
      </c>
      <c r="L9" s="90"/>
      <c r="M9" s="18"/>
      <c r="N9" s="18"/>
      <c r="O9" s="18"/>
      <c r="P9" s="24"/>
      <c r="Q9" s="31">
        <v>2</v>
      </c>
      <c r="R9" s="31">
        <v>0</v>
      </c>
      <c r="S9" s="33">
        <v>0</v>
      </c>
      <c r="T9" s="31">
        <v>3</v>
      </c>
      <c r="U9" s="31">
        <v>11</v>
      </c>
      <c r="V9" s="91">
        <v>0.68799999999999994</v>
      </c>
      <c r="W9" s="30">
        <v>16</v>
      </c>
      <c r="X9" s="31"/>
      <c r="Y9" s="31"/>
      <c r="Z9" s="2"/>
      <c r="AA9" s="31"/>
      <c r="AB9" s="31"/>
      <c r="AC9" s="31"/>
      <c r="AD9" s="31"/>
      <c r="AE9" s="31"/>
      <c r="AF9" s="71"/>
      <c r="AG9" s="113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92"/>
      <c r="AS9" s="93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>
        <v>2007</v>
      </c>
      <c r="C10" s="34" t="s">
        <v>43</v>
      </c>
      <c r="D10" s="2" t="s">
        <v>35</v>
      </c>
      <c r="E10" s="31">
        <v>21</v>
      </c>
      <c r="F10" s="31">
        <v>1</v>
      </c>
      <c r="G10" s="31">
        <v>6</v>
      </c>
      <c r="H10" s="33">
        <v>16</v>
      </c>
      <c r="I10" s="31">
        <v>87</v>
      </c>
      <c r="J10" s="68">
        <v>0.626</v>
      </c>
      <c r="K10" s="30">
        <v>139</v>
      </c>
      <c r="L10" s="90"/>
      <c r="M10" s="18"/>
      <c r="N10" s="18"/>
      <c r="O10" s="18"/>
      <c r="P10" s="24"/>
      <c r="Q10" s="31">
        <v>5</v>
      </c>
      <c r="R10" s="31">
        <v>0</v>
      </c>
      <c r="S10" s="33">
        <v>1</v>
      </c>
      <c r="T10" s="31">
        <v>8</v>
      </c>
      <c r="U10" s="31">
        <v>20</v>
      </c>
      <c r="V10" s="91">
        <v>0.625</v>
      </c>
      <c r="W10" s="30">
        <v>32</v>
      </c>
      <c r="X10" s="31"/>
      <c r="Y10" s="31"/>
      <c r="Z10" s="2"/>
      <c r="AA10" s="31"/>
      <c r="AB10" s="31"/>
      <c r="AC10" s="31"/>
      <c r="AD10" s="31"/>
      <c r="AE10" s="31"/>
      <c r="AF10" s="71"/>
      <c r="AG10" s="113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92"/>
      <c r="AS10" s="93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>
        <v>2008</v>
      </c>
      <c r="C11" s="34" t="s">
        <v>43</v>
      </c>
      <c r="D11" s="2" t="s">
        <v>39</v>
      </c>
      <c r="E11" s="31">
        <v>20</v>
      </c>
      <c r="F11" s="31">
        <v>0</v>
      </c>
      <c r="G11" s="31">
        <v>1</v>
      </c>
      <c r="H11" s="33">
        <v>15</v>
      </c>
      <c r="I11" s="31">
        <v>72</v>
      </c>
      <c r="J11" s="68">
        <v>0.54500000000000004</v>
      </c>
      <c r="K11" s="30">
        <v>132</v>
      </c>
      <c r="L11" s="90"/>
      <c r="M11" s="18"/>
      <c r="N11" s="18"/>
      <c r="O11" s="18"/>
      <c r="P11" s="24"/>
      <c r="Q11" s="31">
        <v>2</v>
      </c>
      <c r="R11" s="31">
        <v>0</v>
      </c>
      <c r="S11" s="33">
        <v>0</v>
      </c>
      <c r="T11" s="31">
        <v>3</v>
      </c>
      <c r="U11" s="31">
        <v>11</v>
      </c>
      <c r="V11" s="91">
        <v>0.84599999999999997</v>
      </c>
      <c r="W11" s="30">
        <v>13</v>
      </c>
      <c r="X11" s="31"/>
      <c r="Y11" s="31"/>
      <c r="Z11" s="2"/>
      <c r="AA11" s="31"/>
      <c r="AB11" s="31"/>
      <c r="AC11" s="31"/>
      <c r="AD11" s="31"/>
      <c r="AE11" s="31"/>
      <c r="AF11" s="71"/>
      <c r="AG11" s="113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92"/>
      <c r="AS11" s="93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/>
      <c r="C12" s="34"/>
      <c r="D12" s="2"/>
      <c r="E12" s="31"/>
      <c r="F12" s="31"/>
      <c r="G12" s="31"/>
      <c r="H12" s="33"/>
      <c r="I12" s="31"/>
      <c r="J12" s="68"/>
      <c r="K12" s="30"/>
      <c r="L12" s="90"/>
      <c r="M12" s="18"/>
      <c r="N12" s="18"/>
      <c r="O12" s="18"/>
      <c r="P12" s="24"/>
      <c r="Q12" s="31"/>
      <c r="R12" s="31"/>
      <c r="S12" s="33"/>
      <c r="T12" s="31"/>
      <c r="U12" s="31"/>
      <c r="V12" s="91"/>
      <c r="W12" s="30"/>
      <c r="X12" s="31">
        <v>2009</v>
      </c>
      <c r="Y12" s="31" t="s">
        <v>45</v>
      </c>
      <c r="Z12" s="2" t="s">
        <v>39</v>
      </c>
      <c r="AA12" s="31">
        <v>18</v>
      </c>
      <c r="AB12" s="31">
        <v>6</v>
      </c>
      <c r="AC12" s="31">
        <v>14</v>
      </c>
      <c r="AD12" s="31">
        <v>58</v>
      </c>
      <c r="AE12" s="31">
        <v>124</v>
      </c>
      <c r="AF12" s="71">
        <v>0.78480000000000005</v>
      </c>
      <c r="AG12" s="113">
        <v>158</v>
      </c>
      <c r="AH12" s="18"/>
      <c r="AI12" s="31" t="s">
        <v>45</v>
      </c>
      <c r="AJ12" s="31" t="s">
        <v>34</v>
      </c>
      <c r="AK12" s="31" t="s">
        <v>34</v>
      </c>
      <c r="AL12" s="24"/>
      <c r="AM12" s="31">
        <v>6</v>
      </c>
      <c r="AN12" s="31">
        <v>0</v>
      </c>
      <c r="AO12" s="31">
        <v>2</v>
      </c>
      <c r="AP12" s="31">
        <v>19</v>
      </c>
      <c r="AQ12" s="31">
        <v>27</v>
      </c>
      <c r="AR12" s="92">
        <v>0.67500000000000004</v>
      </c>
      <c r="AS12" s="93">
        <v>40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>
        <v>2010</v>
      </c>
      <c r="C13" s="34" t="s">
        <v>46</v>
      </c>
      <c r="D13" s="2" t="s">
        <v>39</v>
      </c>
      <c r="E13" s="31">
        <v>22</v>
      </c>
      <c r="F13" s="31">
        <v>3</v>
      </c>
      <c r="G13" s="31">
        <v>4</v>
      </c>
      <c r="H13" s="33">
        <v>39</v>
      </c>
      <c r="I13" s="31">
        <v>112</v>
      </c>
      <c r="J13" s="68">
        <v>0.747</v>
      </c>
      <c r="K13" s="30">
        <v>150</v>
      </c>
      <c r="L13" s="90"/>
      <c r="M13" s="18" t="s">
        <v>40</v>
      </c>
      <c r="N13" s="18"/>
      <c r="O13" s="18"/>
      <c r="P13" s="24"/>
      <c r="Q13" s="31">
        <v>4</v>
      </c>
      <c r="R13" s="31">
        <v>0</v>
      </c>
      <c r="S13" s="33">
        <v>0</v>
      </c>
      <c r="T13" s="31">
        <v>3</v>
      </c>
      <c r="U13" s="31">
        <v>20</v>
      </c>
      <c r="V13" s="91">
        <v>0.64500000000000002</v>
      </c>
      <c r="W13" s="30">
        <v>31</v>
      </c>
      <c r="X13" s="31"/>
      <c r="Y13" s="31"/>
      <c r="Z13" s="2"/>
      <c r="AA13" s="31"/>
      <c r="AB13" s="31"/>
      <c r="AC13" s="31"/>
      <c r="AD13" s="31"/>
      <c r="AE13" s="31"/>
      <c r="AF13" s="71"/>
      <c r="AG13" s="113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92"/>
      <c r="AS13" s="93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1">
        <v>2011</v>
      </c>
      <c r="C14" s="34" t="s">
        <v>56</v>
      </c>
      <c r="D14" s="2" t="s">
        <v>51</v>
      </c>
      <c r="E14" s="31">
        <v>22</v>
      </c>
      <c r="F14" s="31">
        <v>1</v>
      </c>
      <c r="G14" s="31">
        <v>2</v>
      </c>
      <c r="H14" s="33">
        <v>44</v>
      </c>
      <c r="I14" s="31">
        <v>110</v>
      </c>
      <c r="J14" s="68">
        <v>0.68799999999999994</v>
      </c>
      <c r="K14" s="30">
        <v>160</v>
      </c>
      <c r="L14" s="90"/>
      <c r="M14" s="31" t="s">
        <v>34</v>
      </c>
      <c r="N14" s="18"/>
      <c r="O14" s="18"/>
      <c r="P14" s="24"/>
      <c r="Q14" s="31">
        <v>5</v>
      </c>
      <c r="R14" s="31">
        <v>0</v>
      </c>
      <c r="S14" s="33">
        <v>0</v>
      </c>
      <c r="T14" s="31">
        <v>9</v>
      </c>
      <c r="U14" s="31">
        <v>28</v>
      </c>
      <c r="V14" s="91">
        <v>0.71799999999999997</v>
      </c>
      <c r="W14" s="30">
        <v>39</v>
      </c>
      <c r="X14" s="31"/>
      <c r="Y14" s="31"/>
      <c r="Z14" s="2"/>
      <c r="AA14" s="31"/>
      <c r="AB14" s="31"/>
      <c r="AC14" s="31"/>
      <c r="AD14" s="31"/>
      <c r="AE14" s="31"/>
      <c r="AF14" s="71"/>
      <c r="AG14" s="113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92"/>
      <c r="AS14" s="93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1"/>
      <c r="C15" s="34"/>
      <c r="D15" s="2"/>
      <c r="E15" s="31"/>
      <c r="F15" s="31"/>
      <c r="G15" s="31"/>
      <c r="H15" s="33"/>
      <c r="I15" s="31"/>
      <c r="J15" s="68"/>
      <c r="K15" s="30"/>
      <c r="L15" s="90"/>
      <c r="M15" s="18"/>
      <c r="N15" s="18"/>
      <c r="O15" s="18"/>
      <c r="P15" s="24"/>
      <c r="Q15" s="31"/>
      <c r="R15" s="31"/>
      <c r="S15" s="33"/>
      <c r="T15" s="31"/>
      <c r="U15" s="31"/>
      <c r="V15" s="91"/>
      <c r="W15" s="30"/>
      <c r="X15" s="31">
        <v>2012</v>
      </c>
      <c r="Y15" s="31" t="s">
        <v>45</v>
      </c>
      <c r="Z15" s="2" t="s">
        <v>39</v>
      </c>
      <c r="AA15" s="31">
        <v>16</v>
      </c>
      <c r="AB15" s="31">
        <v>5</v>
      </c>
      <c r="AC15" s="31">
        <v>10</v>
      </c>
      <c r="AD15" s="31">
        <v>52</v>
      </c>
      <c r="AE15" s="31">
        <v>114</v>
      </c>
      <c r="AF15" s="71">
        <v>0.83209999999999995</v>
      </c>
      <c r="AG15" s="113">
        <v>137</v>
      </c>
      <c r="AH15" s="18"/>
      <c r="AI15" s="31" t="s">
        <v>45</v>
      </c>
      <c r="AJ15" s="18" t="s">
        <v>56</v>
      </c>
      <c r="AK15" s="31" t="s">
        <v>34</v>
      </c>
      <c r="AL15" s="24"/>
      <c r="AM15" s="31">
        <v>8</v>
      </c>
      <c r="AN15" s="31">
        <v>1</v>
      </c>
      <c r="AO15" s="31">
        <v>1</v>
      </c>
      <c r="AP15" s="31">
        <v>12</v>
      </c>
      <c r="AQ15" s="31">
        <v>44</v>
      </c>
      <c r="AR15" s="92">
        <v>0.74570000000000003</v>
      </c>
      <c r="AS15" s="93">
        <v>59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1"/>
      <c r="C16" s="34"/>
      <c r="D16" s="2"/>
      <c r="E16" s="31"/>
      <c r="F16" s="31"/>
      <c r="G16" s="31"/>
      <c r="H16" s="33"/>
      <c r="I16" s="31"/>
      <c r="J16" s="68"/>
      <c r="K16" s="30"/>
      <c r="L16" s="90"/>
      <c r="M16" s="18"/>
      <c r="N16" s="18"/>
      <c r="O16" s="18"/>
      <c r="P16" s="24"/>
      <c r="Q16" s="31"/>
      <c r="R16" s="31"/>
      <c r="S16" s="33"/>
      <c r="T16" s="31"/>
      <c r="U16" s="31"/>
      <c r="V16" s="91"/>
      <c r="W16" s="30"/>
      <c r="X16" s="31">
        <v>2013</v>
      </c>
      <c r="Y16" s="31" t="s">
        <v>34</v>
      </c>
      <c r="Z16" s="2" t="s">
        <v>39</v>
      </c>
      <c r="AA16" s="31">
        <v>19</v>
      </c>
      <c r="AB16" s="31">
        <v>3</v>
      </c>
      <c r="AC16" s="31">
        <v>13</v>
      </c>
      <c r="AD16" s="31">
        <v>54</v>
      </c>
      <c r="AE16" s="31">
        <v>124</v>
      </c>
      <c r="AF16" s="71">
        <v>0.78979999999999995</v>
      </c>
      <c r="AG16" s="113">
        <v>157</v>
      </c>
      <c r="AH16" s="18"/>
      <c r="AI16" s="31" t="s">
        <v>34</v>
      </c>
      <c r="AJ16" s="18" t="s">
        <v>42</v>
      </c>
      <c r="AK16" s="18" t="s">
        <v>56</v>
      </c>
      <c r="AL16" s="24"/>
      <c r="AM16" s="31">
        <v>5</v>
      </c>
      <c r="AN16" s="31">
        <v>0</v>
      </c>
      <c r="AO16" s="31">
        <v>0</v>
      </c>
      <c r="AP16" s="31">
        <v>10</v>
      </c>
      <c r="AQ16" s="31">
        <v>22</v>
      </c>
      <c r="AR16" s="92">
        <v>0.56410000000000005</v>
      </c>
      <c r="AS16" s="93">
        <v>39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1"/>
      <c r="C17" s="34"/>
      <c r="D17" s="2"/>
      <c r="E17" s="31"/>
      <c r="F17" s="31"/>
      <c r="G17" s="31"/>
      <c r="H17" s="33"/>
      <c r="I17" s="31"/>
      <c r="J17" s="68"/>
      <c r="K17" s="30"/>
      <c r="L17" s="90"/>
      <c r="M17" s="18"/>
      <c r="N17" s="18"/>
      <c r="O17" s="18"/>
      <c r="P17" s="24"/>
      <c r="Q17" s="31"/>
      <c r="R17" s="31"/>
      <c r="S17" s="33"/>
      <c r="T17" s="31"/>
      <c r="U17" s="31"/>
      <c r="V17" s="91"/>
      <c r="W17" s="30"/>
      <c r="X17" s="31">
        <v>2014</v>
      </c>
      <c r="Y17" s="31" t="s">
        <v>46</v>
      </c>
      <c r="Z17" s="2" t="s">
        <v>39</v>
      </c>
      <c r="AA17" s="31">
        <v>19</v>
      </c>
      <c r="AB17" s="31">
        <v>1</v>
      </c>
      <c r="AC17" s="31">
        <v>11</v>
      </c>
      <c r="AD17" s="31">
        <v>55</v>
      </c>
      <c r="AE17" s="31">
        <v>107</v>
      </c>
      <c r="AF17" s="71">
        <v>0.79849999999999999</v>
      </c>
      <c r="AG17" s="113">
        <v>134</v>
      </c>
      <c r="AH17" s="18"/>
      <c r="AI17" s="31" t="s">
        <v>45</v>
      </c>
      <c r="AJ17" s="18" t="s">
        <v>56</v>
      </c>
      <c r="AK17" s="18" t="s">
        <v>40</v>
      </c>
      <c r="AL17" s="24"/>
      <c r="AM17" s="31">
        <v>2</v>
      </c>
      <c r="AN17" s="31">
        <v>0</v>
      </c>
      <c r="AO17" s="31">
        <v>0</v>
      </c>
      <c r="AP17" s="31">
        <v>3</v>
      </c>
      <c r="AQ17" s="31">
        <v>11</v>
      </c>
      <c r="AR17" s="92">
        <v>0.55000000000000004</v>
      </c>
      <c r="AS17" s="93">
        <v>20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31"/>
      <c r="C18" s="34"/>
      <c r="D18" s="2"/>
      <c r="E18" s="31"/>
      <c r="F18" s="31"/>
      <c r="G18" s="31"/>
      <c r="H18" s="33"/>
      <c r="I18" s="31"/>
      <c r="J18" s="68"/>
      <c r="K18" s="30"/>
      <c r="L18" s="90"/>
      <c r="M18" s="18"/>
      <c r="N18" s="18"/>
      <c r="O18" s="18"/>
      <c r="P18" s="24"/>
      <c r="Q18" s="31"/>
      <c r="R18" s="31"/>
      <c r="S18" s="33"/>
      <c r="T18" s="31"/>
      <c r="U18" s="31"/>
      <c r="V18" s="91"/>
      <c r="W18" s="30"/>
      <c r="X18" s="31">
        <v>2015</v>
      </c>
      <c r="Y18" s="31" t="s">
        <v>34</v>
      </c>
      <c r="Z18" s="2" t="s">
        <v>39</v>
      </c>
      <c r="AA18" s="31">
        <v>16</v>
      </c>
      <c r="AB18" s="31">
        <v>0</v>
      </c>
      <c r="AC18" s="31">
        <v>8</v>
      </c>
      <c r="AD18" s="31">
        <v>49</v>
      </c>
      <c r="AE18" s="31">
        <v>90</v>
      </c>
      <c r="AF18" s="71">
        <v>0.80349999999999999</v>
      </c>
      <c r="AG18" s="113">
        <v>112</v>
      </c>
      <c r="AH18" s="18"/>
      <c r="AI18" s="31" t="s">
        <v>45</v>
      </c>
      <c r="AJ18" s="31" t="s">
        <v>46</v>
      </c>
      <c r="AK18" s="18" t="s">
        <v>73</v>
      </c>
      <c r="AL18" s="24"/>
      <c r="AM18" s="31">
        <v>6</v>
      </c>
      <c r="AN18" s="31">
        <v>1</v>
      </c>
      <c r="AO18" s="31">
        <v>4</v>
      </c>
      <c r="AP18" s="31">
        <v>6</v>
      </c>
      <c r="AQ18" s="31">
        <v>21</v>
      </c>
      <c r="AR18" s="92">
        <v>0.75</v>
      </c>
      <c r="AS18" s="93">
        <v>42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1"/>
      <c r="C19" s="34"/>
      <c r="D19" s="2"/>
      <c r="E19" s="31"/>
      <c r="F19" s="31"/>
      <c r="G19" s="31"/>
      <c r="H19" s="33"/>
      <c r="I19" s="31"/>
      <c r="J19" s="68"/>
      <c r="K19" s="30"/>
      <c r="L19" s="90"/>
      <c r="M19" s="18"/>
      <c r="N19" s="18"/>
      <c r="O19" s="18"/>
      <c r="P19" s="24"/>
      <c r="Q19" s="31"/>
      <c r="R19" s="31"/>
      <c r="S19" s="33"/>
      <c r="T19" s="31"/>
      <c r="U19" s="31"/>
      <c r="V19" s="91"/>
      <c r="W19" s="30"/>
      <c r="X19" s="31">
        <v>2016</v>
      </c>
      <c r="Y19" s="31" t="s">
        <v>45</v>
      </c>
      <c r="Z19" s="2" t="s">
        <v>57</v>
      </c>
      <c r="AA19" s="31">
        <v>16</v>
      </c>
      <c r="AB19" s="31">
        <v>1</v>
      </c>
      <c r="AC19" s="31">
        <v>6</v>
      </c>
      <c r="AD19" s="31">
        <v>44</v>
      </c>
      <c r="AE19" s="31">
        <v>105</v>
      </c>
      <c r="AF19" s="71">
        <v>0.80149999999999999</v>
      </c>
      <c r="AG19" s="113">
        <v>131</v>
      </c>
      <c r="AH19" s="18"/>
      <c r="AI19" s="31" t="s">
        <v>34</v>
      </c>
      <c r="AJ19" s="18" t="s">
        <v>40</v>
      </c>
      <c r="AK19" s="31" t="s">
        <v>34</v>
      </c>
      <c r="AL19" s="24"/>
      <c r="AM19" s="31">
        <v>6</v>
      </c>
      <c r="AN19" s="31">
        <v>0</v>
      </c>
      <c r="AO19" s="31">
        <v>1</v>
      </c>
      <c r="AP19" s="31">
        <v>10</v>
      </c>
      <c r="AQ19" s="31">
        <v>29</v>
      </c>
      <c r="AR19" s="92">
        <v>0.64400000000000002</v>
      </c>
      <c r="AS19" s="93">
        <v>45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31">
        <v>2017</v>
      </c>
      <c r="C20" s="34" t="s">
        <v>43</v>
      </c>
      <c r="D20" s="2" t="s">
        <v>57</v>
      </c>
      <c r="E20" s="31">
        <v>16</v>
      </c>
      <c r="F20" s="31">
        <v>0</v>
      </c>
      <c r="G20" s="31">
        <v>4</v>
      </c>
      <c r="H20" s="33">
        <v>20</v>
      </c>
      <c r="I20" s="31">
        <v>77</v>
      </c>
      <c r="J20" s="68">
        <v>0.64700000000000002</v>
      </c>
      <c r="K20" s="30">
        <v>119</v>
      </c>
      <c r="L20" s="90"/>
      <c r="M20" s="18"/>
      <c r="N20" s="18"/>
      <c r="O20" s="18"/>
      <c r="P20" s="24"/>
      <c r="Q20" s="31">
        <v>1</v>
      </c>
      <c r="R20" s="31">
        <v>0</v>
      </c>
      <c r="S20" s="33">
        <v>0</v>
      </c>
      <c r="T20" s="31">
        <v>1</v>
      </c>
      <c r="U20" s="31">
        <v>2</v>
      </c>
      <c r="V20" s="91">
        <v>0.28599999999999998</v>
      </c>
      <c r="W20" s="30">
        <v>7</v>
      </c>
      <c r="X20" s="31"/>
      <c r="Y20" s="31"/>
      <c r="Z20" s="2"/>
      <c r="AA20" s="31"/>
      <c r="AB20" s="31"/>
      <c r="AC20" s="31"/>
      <c r="AD20" s="31"/>
      <c r="AE20" s="31"/>
      <c r="AF20" s="71"/>
      <c r="AG20" s="113"/>
      <c r="AH20" s="18"/>
      <c r="AI20" s="18"/>
      <c r="AJ20" s="18"/>
      <c r="AK20" s="18"/>
      <c r="AL20" s="24"/>
      <c r="AM20" s="31"/>
      <c r="AN20" s="31"/>
      <c r="AO20" s="31"/>
      <c r="AP20" s="31"/>
      <c r="AQ20" s="31"/>
      <c r="AR20" s="92"/>
      <c r="AS20" s="93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31"/>
      <c r="C21" s="34"/>
      <c r="D21" s="2"/>
      <c r="E21" s="31"/>
      <c r="F21" s="31"/>
      <c r="G21" s="31"/>
      <c r="H21" s="33"/>
      <c r="I21" s="31"/>
      <c r="J21" s="68"/>
      <c r="K21" s="30"/>
      <c r="L21" s="90"/>
      <c r="M21" s="18"/>
      <c r="N21" s="18"/>
      <c r="O21" s="18"/>
      <c r="P21" s="24"/>
      <c r="Q21" s="31"/>
      <c r="R21" s="31"/>
      <c r="S21" s="33"/>
      <c r="T21" s="31"/>
      <c r="U21" s="31"/>
      <c r="V21" s="91"/>
      <c r="W21" s="30"/>
      <c r="X21" s="31">
        <v>2018</v>
      </c>
      <c r="Y21" s="31" t="s">
        <v>40</v>
      </c>
      <c r="Z21" s="2" t="s">
        <v>39</v>
      </c>
      <c r="AA21" s="31">
        <v>13</v>
      </c>
      <c r="AB21" s="31">
        <v>2</v>
      </c>
      <c r="AC21" s="31">
        <v>7</v>
      </c>
      <c r="AD21" s="31">
        <v>32</v>
      </c>
      <c r="AE21" s="31">
        <v>87</v>
      </c>
      <c r="AF21" s="71">
        <v>0.7631</v>
      </c>
      <c r="AG21" s="113">
        <f>PRODUCT(AE21/AF21)</f>
        <v>114.00864893198795</v>
      </c>
      <c r="AH21" s="18"/>
      <c r="AI21" s="18" t="s">
        <v>74</v>
      </c>
      <c r="AJ21" s="18"/>
      <c r="AK21" s="18" t="s">
        <v>74</v>
      </c>
      <c r="AL21" s="24"/>
      <c r="AM21" s="2"/>
      <c r="AN21" s="31"/>
      <c r="AO21" s="31"/>
      <c r="AP21" s="31"/>
      <c r="AQ21" s="31"/>
      <c r="AR21" s="92"/>
      <c r="AS21" s="93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31"/>
      <c r="C22" s="34"/>
      <c r="D22" s="2"/>
      <c r="E22" s="31"/>
      <c r="F22" s="31"/>
      <c r="G22" s="31"/>
      <c r="H22" s="33"/>
      <c r="I22" s="31"/>
      <c r="J22" s="68"/>
      <c r="K22" s="30"/>
      <c r="L22" s="90"/>
      <c r="M22" s="18"/>
      <c r="N22" s="18"/>
      <c r="O22" s="18"/>
      <c r="P22" s="24"/>
      <c r="Q22" s="31"/>
      <c r="R22" s="31"/>
      <c r="S22" s="33"/>
      <c r="T22" s="31"/>
      <c r="U22" s="31"/>
      <c r="V22" s="91"/>
      <c r="W22" s="30"/>
      <c r="X22" s="31">
        <v>2019</v>
      </c>
      <c r="Y22" s="31" t="s">
        <v>73</v>
      </c>
      <c r="Z22" s="2" t="s">
        <v>75</v>
      </c>
      <c r="AA22" s="31">
        <v>7</v>
      </c>
      <c r="AB22" s="31">
        <v>0</v>
      </c>
      <c r="AC22" s="31">
        <v>0</v>
      </c>
      <c r="AD22" s="31">
        <v>14</v>
      </c>
      <c r="AE22" s="31">
        <v>37</v>
      </c>
      <c r="AF22" s="71">
        <v>0.80430000000000001</v>
      </c>
      <c r="AG22" s="30">
        <v>46</v>
      </c>
      <c r="AH22" s="90"/>
      <c r="AI22" s="18"/>
      <c r="AJ22" s="18"/>
      <c r="AK22" s="18"/>
      <c r="AL22" s="24"/>
      <c r="AM22" s="2"/>
      <c r="AN22" s="31"/>
      <c r="AO22" s="31"/>
      <c r="AP22" s="31"/>
      <c r="AQ22" s="31"/>
      <c r="AR22" s="92"/>
      <c r="AS22" s="93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31"/>
      <c r="C23" s="34"/>
      <c r="D23" s="2"/>
      <c r="E23" s="31"/>
      <c r="F23" s="31"/>
      <c r="G23" s="31"/>
      <c r="H23" s="33"/>
      <c r="I23" s="31"/>
      <c r="J23" s="68"/>
      <c r="K23" s="30"/>
      <c r="L23" s="90"/>
      <c r="M23" s="18"/>
      <c r="N23" s="18"/>
      <c r="O23" s="18"/>
      <c r="P23" s="24"/>
      <c r="Q23" s="31"/>
      <c r="R23" s="31"/>
      <c r="S23" s="33"/>
      <c r="T23" s="31"/>
      <c r="U23" s="31"/>
      <c r="V23" s="91"/>
      <c r="W23" s="30"/>
      <c r="X23" s="31">
        <v>2020</v>
      </c>
      <c r="Y23" s="31" t="s">
        <v>46</v>
      </c>
      <c r="Z23" s="2" t="s">
        <v>75</v>
      </c>
      <c r="AA23" s="31">
        <v>7</v>
      </c>
      <c r="AB23" s="31">
        <v>0</v>
      </c>
      <c r="AC23" s="31">
        <v>2</v>
      </c>
      <c r="AD23" s="31">
        <v>12</v>
      </c>
      <c r="AE23" s="31">
        <v>29</v>
      </c>
      <c r="AF23" s="68">
        <v>0.82850000000000001</v>
      </c>
      <c r="AG23" s="30">
        <v>35</v>
      </c>
      <c r="AH23" s="90"/>
      <c r="AI23" s="18"/>
      <c r="AJ23" s="18"/>
      <c r="AK23" s="18"/>
      <c r="AL23" s="24"/>
      <c r="AM23" s="31"/>
      <c r="AN23" s="2"/>
      <c r="AO23" s="2"/>
      <c r="AP23" s="2"/>
      <c r="AQ23" s="2"/>
      <c r="AR23" s="92"/>
      <c r="AS23" s="93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31"/>
      <c r="C24" s="34"/>
      <c r="D24" s="2"/>
      <c r="E24" s="31"/>
      <c r="F24" s="31"/>
      <c r="G24" s="31"/>
      <c r="H24" s="33"/>
      <c r="I24" s="31"/>
      <c r="J24" s="68"/>
      <c r="K24" s="30"/>
      <c r="L24" s="90"/>
      <c r="M24" s="18"/>
      <c r="N24" s="18"/>
      <c r="O24" s="18"/>
      <c r="P24" s="24"/>
      <c r="Q24" s="31"/>
      <c r="R24" s="31"/>
      <c r="S24" s="33"/>
      <c r="T24" s="31"/>
      <c r="U24" s="31"/>
      <c r="V24" s="91"/>
      <c r="W24" s="30"/>
      <c r="X24" s="129">
        <v>2021</v>
      </c>
      <c r="Y24" s="129" t="s">
        <v>46</v>
      </c>
      <c r="Z24" s="130" t="s">
        <v>77</v>
      </c>
      <c r="AA24" s="129">
        <v>16</v>
      </c>
      <c r="AB24" s="129">
        <v>1</v>
      </c>
      <c r="AC24" s="129">
        <v>5</v>
      </c>
      <c r="AD24" s="129">
        <v>34</v>
      </c>
      <c r="AE24" s="129">
        <v>108</v>
      </c>
      <c r="AF24" s="131">
        <v>0.75</v>
      </c>
      <c r="AG24" s="132">
        <v>144</v>
      </c>
      <c r="AH24" s="18"/>
      <c r="AI24" s="18" t="s">
        <v>42</v>
      </c>
      <c r="AJ24" s="18"/>
      <c r="AK24" s="31" t="s">
        <v>34</v>
      </c>
      <c r="AL24" s="44"/>
      <c r="AM24" s="31">
        <v>2</v>
      </c>
      <c r="AN24" s="31">
        <v>0</v>
      </c>
      <c r="AO24" s="31">
        <v>0</v>
      </c>
      <c r="AP24" s="31">
        <v>1</v>
      </c>
      <c r="AQ24" s="31">
        <v>13</v>
      </c>
      <c r="AR24" s="92">
        <v>0.8125</v>
      </c>
      <c r="AS24" s="24">
        <v>16</v>
      </c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31"/>
      <c r="C25" s="34"/>
      <c r="D25" s="2"/>
      <c r="E25" s="31"/>
      <c r="F25" s="31"/>
      <c r="G25" s="31"/>
      <c r="H25" s="33"/>
      <c r="I25" s="31"/>
      <c r="J25" s="68"/>
      <c r="K25" s="30"/>
      <c r="L25" s="90"/>
      <c r="M25" s="18"/>
      <c r="N25" s="18"/>
      <c r="O25" s="18"/>
      <c r="P25" s="24"/>
      <c r="Q25" s="31"/>
      <c r="R25" s="31"/>
      <c r="S25" s="33"/>
      <c r="T25" s="31"/>
      <c r="U25" s="31"/>
      <c r="V25" s="91"/>
      <c r="W25" s="30"/>
      <c r="X25" s="129">
        <v>2022</v>
      </c>
      <c r="Y25" s="129" t="s">
        <v>46</v>
      </c>
      <c r="Z25" s="130" t="s">
        <v>82</v>
      </c>
      <c r="AA25" s="129">
        <v>13</v>
      </c>
      <c r="AB25" s="129">
        <v>0</v>
      </c>
      <c r="AC25" s="129">
        <v>3</v>
      </c>
      <c r="AD25" s="129">
        <v>18</v>
      </c>
      <c r="AE25" s="129">
        <v>66</v>
      </c>
      <c r="AF25" s="131">
        <v>0.74160000000000004</v>
      </c>
      <c r="AG25" s="132">
        <v>89</v>
      </c>
      <c r="AH25" s="90"/>
      <c r="AI25" s="18"/>
      <c r="AJ25" s="18"/>
      <c r="AK25" s="18"/>
      <c r="AL25" s="24"/>
      <c r="AM25" s="31"/>
      <c r="AN25" s="2"/>
      <c r="AO25" s="2"/>
      <c r="AP25" s="2"/>
      <c r="AQ25" s="2"/>
      <c r="AR25" s="68"/>
      <c r="AS25" s="93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94" t="s">
        <v>69</v>
      </c>
      <c r="C26" s="76"/>
      <c r="D26" s="75"/>
      <c r="E26" s="74">
        <f>SUM(E4:E25)</f>
        <v>162</v>
      </c>
      <c r="F26" s="74">
        <f>SUM(F4:F25)</f>
        <v>9</v>
      </c>
      <c r="G26" s="74">
        <f>SUM(G4:G25)</f>
        <v>25</v>
      </c>
      <c r="H26" s="74">
        <f>SUM(H4:H25)</f>
        <v>196</v>
      </c>
      <c r="I26" s="74">
        <f>SUM(I4:I25)</f>
        <v>727</v>
      </c>
      <c r="J26" s="95">
        <f>PRODUCT(I26/K26)</f>
        <v>0.66392694063926938</v>
      </c>
      <c r="K26" s="81">
        <f>SUM(K4:K25)</f>
        <v>1095</v>
      </c>
      <c r="L26" s="22"/>
      <c r="M26" s="20"/>
      <c r="N26" s="96"/>
      <c r="O26" s="97"/>
      <c r="P26" s="24"/>
      <c r="Q26" s="74">
        <f>SUM(Q4:Q25)</f>
        <v>19</v>
      </c>
      <c r="R26" s="74">
        <f>SUM(R4:R25)</f>
        <v>0</v>
      </c>
      <c r="S26" s="74">
        <f>SUM(S4:S25)</f>
        <v>1</v>
      </c>
      <c r="T26" s="74">
        <f>SUM(T4:T25)</f>
        <v>27</v>
      </c>
      <c r="U26" s="74">
        <f>SUM(U4:U25)</f>
        <v>92</v>
      </c>
      <c r="V26" s="95">
        <f>PRODUCT(U26/W26)</f>
        <v>0.66666666666666663</v>
      </c>
      <c r="W26" s="81">
        <f>SUM(W4:W25)</f>
        <v>138</v>
      </c>
      <c r="X26" s="16" t="s">
        <v>69</v>
      </c>
      <c r="Y26" s="17"/>
      <c r="Z26" s="15"/>
      <c r="AA26" s="74">
        <f>SUM(AA4:AA25)</f>
        <v>172</v>
      </c>
      <c r="AB26" s="74">
        <f>SUM(AB4:AB25)</f>
        <v>19</v>
      </c>
      <c r="AC26" s="74">
        <f>SUM(AC4:AC25)</f>
        <v>84</v>
      </c>
      <c r="AD26" s="74">
        <f>SUM(AD4:AD25)</f>
        <v>436</v>
      </c>
      <c r="AE26" s="74">
        <f>SUM(AE4:AE25)</f>
        <v>1040</v>
      </c>
      <c r="AF26" s="95">
        <f>PRODUCT(AE26/AG26)</f>
        <v>0.77960514036593975</v>
      </c>
      <c r="AG26" s="81">
        <f>SUM(AG4:AG25)</f>
        <v>1334.0086489319879</v>
      </c>
      <c r="AH26" s="22"/>
      <c r="AI26" s="20"/>
      <c r="AJ26" s="96"/>
      <c r="AK26" s="97"/>
      <c r="AL26" s="24"/>
      <c r="AM26" s="74">
        <f>SUM(AM4:AM25)</f>
        <v>35</v>
      </c>
      <c r="AN26" s="74">
        <f>SUM(AN4:AN25)</f>
        <v>2</v>
      </c>
      <c r="AO26" s="74">
        <f>SUM(AO4:AO25)</f>
        <v>8</v>
      </c>
      <c r="AP26" s="74">
        <f>SUM(AP4:AP25)</f>
        <v>61</v>
      </c>
      <c r="AQ26" s="74">
        <f>SUM(AQ4:AQ25)</f>
        <v>167</v>
      </c>
      <c r="AR26" s="95">
        <f>PRODUCT(AQ26/AS26)</f>
        <v>0.63984674329501912</v>
      </c>
      <c r="AS26" s="89">
        <f>SUM(AS4:AS25)</f>
        <v>261</v>
      </c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5"/>
      <c r="K27" s="30"/>
      <c r="L27" s="24"/>
      <c r="M27" s="24"/>
      <c r="N27" s="24"/>
      <c r="O27" s="24"/>
      <c r="P27" s="44"/>
      <c r="Q27" s="44"/>
      <c r="R27" s="47"/>
      <c r="S27" s="44"/>
      <c r="T27" s="44"/>
      <c r="U27" s="24"/>
      <c r="V27" s="24"/>
      <c r="W27" s="30"/>
      <c r="X27" s="44"/>
      <c r="Y27" s="44"/>
      <c r="Z27" s="44"/>
      <c r="AA27" s="44"/>
      <c r="AB27" s="44"/>
      <c r="AC27" s="44"/>
      <c r="AD27" s="44"/>
      <c r="AE27" s="44"/>
      <c r="AF27" s="45"/>
      <c r="AG27" s="30"/>
      <c r="AH27" s="24"/>
      <c r="AI27" s="24"/>
      <c r="AJ27" s="24"/>
      <c r="AK27" s="24"/>
      <c r="AL27" s="44"/>
      <c r="AM27" s="44"/>
      <c r="AN27" s="47"/>
      <c r="AO27" s="44"/>
      <c r="AP27" s="44"/>
      <c r="AQ27" s="24"/>
      <c r="AR27" s="24"/>
      <c r="AS27" s="30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x14ac:dyDescent="0.25">
      <c r="A28" s="44"/>
      <c r="B28" s="98" t="s">
        <v>70</v>
      </c>
      <c r="C28" s="99"/>
      <c r="D28" s="100"/>
      <c r="E28" s="15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18" t="s">
        <v>22</v>
      </c>
      <c r="K28" s="24"/>
      <c r="L28" s="18" t="s">
        <v>27</v>
      </c>
      <c r="M28" s="18" t="s">
        <v>28</v>
      </c>
      <c r="N28" s="18" t="s">
        <v>71</v>
      </c>
      <c r="O28" s="18" t="s">
        <v>72</v>
      </c>
      <c r="Q28" s="47"/>
      <c r="R28" s="47" t="s">
        <v>47</v>
      </c>
      <c r="S28" s="47"/>
      <c r="T28" s="44" t="s">
        <v>48</v>
      </c>
      <c r="U28" s="24"/>
      <c r="V28" s="30"/>
      <c r="W28" s="30"/>
      <c r="X28" s="101"/>
      <c r="Y28" s="101"/>
      <c r="Z28" s="101"/>
      <c r="AA28" s="101"/>
      <c r="AB28" s="101"/>
      <c r="AC28" s="47"/>
      <c r="AD28" s="44" t="s">
        <v>58</v>
      </c>
      <c r="AE28" s="47"/>
      <c r="AF28" s="44"/>
      <c r="AG28" s="44"/>
      <c r="AH28" s="44"/>
      <c r="AI28" s="44"/>
      <c r="AJ28" s="44"/>
      <c r="AK28" s="44"/>
      <c r="AM28" s="30"/>
      <c r="AN28" s="101"/>
      <c r="AO28" s="101"/>
      <c r="AP28" s="101"/>
      <c r="AQ28" s="101"/>
      <c r="AR28" s="101"/>
      <c r="AS28" s="101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x14ac:dyDescent="0.25">
      <c r="A29" s="44"/>
      <c r="B29" s="49" t="s">
        <v>12</v>
      </c>
      <c r="C29" s="12"/>
      <c r="D29" s="51"/>
      <c r="E29" s="102">
        <v>3</v>
      </c>
      <c r="F29" s="102">
        <v>0</v>
      </c>
      <c r="G29" s="102">
        <v>0</v>
      </c>
      <c r="H29" s="102">
        <v>0</v>
      </c>
      <c r="I29" s="102">
        <v>5</v>
      </c>
      <c r="J29" s="103">
        <v>0.313</v>
      </c>
      <c r="K29" s="44">
        <f>PRODUCT(I29/J29)</f>
        <v>15.974440894568691</v>
      </c>
      <c r="L29" s="104">
        <f>PRODUCT((F29+G29)/E29)</f>
        <v>0</v>
      </c>
      <c r="M29" s="104">
        <f>PRODUCT(H29/E29)</f>
        <v>0</v>
      </c>
      <c r="N29" s="104">
        <f>PRODUCT((F29+G29+H29)/E29)</f>
        <v>0</v>
      </c>
      <c r="O29" s="104">
        <f>PRODUCT(I29/E29)</f>
        <v>1.6666666666666667</v>
      </c>
      <c r="Q29" s="47"/>
      <c r="R29" s="47"/>
      <c r="S29" s="47"/>
      <c r="T29" s="44" t="s">
        <v>49</v>
      </c>
      <c r="U29" s="44"/>
      <c r="V29" s="44"/>
      <c r="W29" s="44"/>
      <c r="X29" s="47"/>
      <c r="Y29" s="47"/>
      <c r="Z29" s="47"/>
      <c r="AA29" s="47"/>
      <c r="AB29" s="47"/>
      <c r="AC29" s="47"/>
      <c r="AD29" s="114" t="s">
        <v>76</v>
      </c>
      <c r="AE29" s="47"/>
      <c r="AF29" s="47"/>
      <c r="AG29" s="47"/>
      <c r="AH29" s="47"/>
      <c r="AI29" s="47"/>
      <c r="AJ29" s="47"/>
      <c r="AK29" s="44"/>
      <c r="AL29" s="44"/>
      <c r="AM29" s="44"/>
      <c r="AN29" s="47"/>
      <c r="AO29" s="47"/>
      <c r="AP29" s="47"/>
      <c r="AQ29" s="47"/>
      <c r="AR29" s="47"/>
      <c r="AS29" s="47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x14ac:dyDescent="0.25">
      <c r="A30" s="44"/>
      <c r="B30" s="105" t="s">
        <v>55</v>
      </c>
      <c r="C30" s="106"/>
      <c r="D30" s="107"/>
      <c r="E30" s="102">
        <f>PRODUCT(E26+Q26)</f>
        <v>181</v>
      </c>
      <c r="F30" s="102">
        <f>PRODUCT(F26+R26)</f>
        <v>9</v>
      </c>
      <c r="G30" s="102">
        <f>PRODUCT(G26+S26)</f>
        <v>26</v>
      </c>
      <c r="H30" s="102">
        <f>PRODUCT(H26+T26)</f>
        <v>223</v>
      </c>
      <c r="I30" s="102">
        <f>PRODUCT(I26+U26)</f>
        <v>819</v>
      </c>
      <c r="J30" s="103">
        <f>PRODUCT(I30/K30)</f>
        <v>0.66423357664233573</v>
      </c>
      <c r="K30" s="44">
        <f>PRODUCT(K26+W26)</f>
        <v>1233</v>
      </c>
      <c r="L30" s="104">
        <f>PRODUCT((F30+G30)/E30)</f>
        <v>0.19337016574585636</v>
      </c>
      <c r="M30" s="104">
        <f>PRODUCT(H30/E30)</f>
        <v>1.2320441988950277</v>
      </c>
      <c r="N30" s="104">
        <f>PRODUCT((F30+G30+H30)/E30)</f>
        <v>1.4254143646408839</v>
      </c>
      <c r="O30" s="104">
        <f>PRODUCT(I30/E30)</f>
        <v>4.5248618784530388</v>
      </c>
      <c r="Q30" s="47"/>
      <c r="R30" s="47"/>
      <c r="S30" s="47"/>
      <c r="T30" s="44" t="s">
        <v>50</v>
      </c>
      <c r="U30" s="44"/>
      <c r="V30" s="44"/>
      <c r="W30" s="44"/>
      <c r="X30" s="44"/>
      <c r="Y30" s="44"/>
      <c r="Z30" s="44"/>
      <c r="AA30" s="44"/>
      <c r="AB30" s="44"/>
      <c r="AC30" s="47"/>
      <c r="AD30" s="114" t="s">
        <v>78</v>
      </c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x14ac:dyDescent="0.25">
      <c r="A31" s="44"/>
      <c r="B31" s="80" t="s">
        <v>66</v>
      </c>
      <c r="C31" s="108"/>
      <c r="D31" s="109"/>
      <c r="E31" s="102">
        <f>PRODUCT(AA26+AM26)</f>
        <v>207</v>
      </c>
      <c r="F31" s="102">
        <f>PRODUCT(AB26+AN26)</f>
        <v>21</v>
      </c>
      <c r="G31" s="102">
        <f>PRODUCT(AC26+AO26)</f>
        <v>92</v>
      </c>
      <c r="H31" s="102">
        <f>PRODUCT(AD26+AP26)</f>
        <v>497</v>
      </c>
      <c r="I31" s="102">
        <f>PRODUCT(AE26+AQ26)</f>
        <v>1207</v>
      </c>
      <c r="J31" s="103">
        <f>PRODUCT(I31/K31)</f>
        <v>0.75673570849173943</v>
      </c>
      <c r="K31" s="24">
        <f>PRODUCT(AG26+AS26)</f>
        <v>1595.0086489319879</v>
      </c>
      <c r="L31" s="104">
        <f>PRODUCT((F31+G31)/E31)</f>
        <v>0.54589371980676327</v>
      </c>
      <c r="M31" s="104">
        <f>PRODUCT(H31/E31)</f>
        <v>2.4009661835748792</v>
      </c>
      <c r="N31" s="104">
        <f>PRODUCT((F31+G31+H31)/E31)</f>
        <v>2.9468599033816427</v>
      </c>
      <c r="O31" s="104">
        <f>PRODUCT(I31/E31)</f>
        <v>5.8309178743961354</v>
      </c>
      <c r="Q31" s="47"/>
      <c r="R31" s="47"/>
      <c r="S31" s="44"/>
      <c r="T31" s="44" t="s">
        <v>52</v>
      </c>
      <c r="U31" s="24"/>
      <c r="V31" s="24"/>
      <c r="W31" s="44"/>
      <c r="X31" s="44"/>
      <c r="Y31" s="44"/>
      <c r="Z31" s="44"/>
      <c r="AA31" s="44"/>
      <c r="AB31" s="44"/>
      <c r="AC31" s="47"/>
      <c r="AD31" s="44" t="s">
        <v>83</v>
      </c>
      <c r="AE31" s="47"/>
      <c r="AF31" s="47"/>
      <c r="AG31" s="47"/>
      <c r="AH31" s="47"/>
      <c r="AI31" s="47"/>
      <c r="AJ31" s="47"/>
      <c r="AK31" s="44"/>
      <c r="AL31" s="2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x14ac:dyDescent="0.25">
      <c r="A32" s="44"/>
      <c r="B32" s="110" t="s">
        <v>69</v>
      </c>
      <c r="C32" s="111"/>
      <c r="D32" s="112"/>
      <c r="E32" s="102">
        <f>SUM(E29:E31)</f>
        <v>391</v>
      </c>
      <c r="F32" s="102">
        <f t="shared" ref="F32:I32" si="0">SUM(F29:F31)</f>
        <v>30</v>
      </c>
      <c r="G32" s="102">
        <f t="shared" si="0"/>
        <v>118</v>
      </c>
      <c r="H32" s="102">
        <f t="shared" si="0"/>
        <v>720</v>
      </c>
      <c r="I32" s="102">
        <f t="shared" si="0"/>
        <v>2031</v>
      </c>
      <c r="J32" s="103">
        <f>PRODUCT(I32/K32)</f>
        <v>0.71413926730621413</v>
      </c>
      <c r="K32" s="44">
        <f>SUM(K29:K31)</f>
        <v>2843.9830898265564</v>
      </c>
      <c r="L32" s="104">
        <f>PRODUCT((F32+G32)/E32)</f>
        <v>0.37851662404092073</v>
      </c>
      <c r="M32" s="104">
        <f>PRODUCT(H32/E32)</f>
        <v>1.8414322250639386</v>
      </c>
      <c r="N32" s="104">
        <f>PRODUCT((F32+G32+H32)/E32)</f>
        <v>2.2199488491048593</v>
      </c>
      <c r="O32" s="104">
        <f>PRODUCT(I32/E32)</f>
        <v>5.1943734015345271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44"/>
      <c r="AC32" s="44"/>
      <c r="AD32" s="44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24"/>
      <c r="F33" s="24"/>
      <c r="G33" s="24"/>
      <c r="H33" s="24"/>
      <c r="I33" s="24"/>
      <c r="J33" s="44"/>
      <c r="K33" s="44"/>
      <c r="L33" s="24"/>
      <c r="M33" s="24"/>
      <c r="N33" s="24"/>
      <c r="O33" s="24"/>
      <c r="P33" s="44"/>
      <c r="Q33" s="4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44"/>
      <c r="AC33" s="44"/>
      <c r="AD33" s="44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44"/>
      <c r="AC34" s="44"/>
      <c r="AD34" s="44"/>
      <c r="AE34" s="44"/>
      <c r="AF34" s="4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7"/>
      <c r="AH62" s="47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7"/>
      <c r="AH63" s="47"/>
      <c r="AI63" s="47"/>
      <c r="AJ63" s="47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7"/>
      <c r="AH64" s="47"/>
      <c r="AI64" s="47"/>
      <c r="AJ64" s="47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7"/>
      <c r="AH65" s="47"/>
      <c r="AI65" s="47"/>
      <c r="AJ65" s="47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7"/>
      <c r="AH66" s="47"/>
      <c r="AI66" s="47"/>
      <c r="AJ66" s="47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7"/>
      <c r="AH67" s="47"/>
      <c r="AI67" s="47"/>
      <c r="AJ67" s="47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7"/>
      <c r="AH68" s="47"/>
      <c r="AI68" s="47"/>
      <c r="AJ68" s="47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7"/>
      <c r="AH69" s="47"/>
      <c r="AI69" s="47"/>
      <c r="AJ69" s="47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7"/>
      <c r="AH70" s="47"/>
      <c r="AI70" s="47"/>
      <c r="AJ70" s="47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J89" s="44"/>
      <c r="K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J90" s="44"/>
      <c r="K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J91" s="44"/>
      <c r="K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J92" s="44"/>
      <c r="K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J93" s="44"/>
      <c r="K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7"/>
      <c r="AH96" s="47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7"/>
      <c r="AH97" s="47"/>
      <c r="AI97" s="47"/>
      <c r="AJ97" s="47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7"/>
      <c r="AH98" s="47"/>
      <c r="AI98" s="47"/>
      <c r="AJ98" s="47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7"/>
      <c r="AH99" s="47"/>
      <c r="AI99" s="47"/>
      <c r="AJ99" s="47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7"/>
      <c r="AH100" s="47"/>
      <c r="AI100" s="47"/>
      <c r="AJ100" s="47"/>
      <c r="AK100" s="44"/>
      <c r="AL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7"/>
      <c r="AH101" s="47"/>
      <c r="AI101" s="47"/>
      <c r="AJ101" s="47"/>
      <c r="AK101" s="44"/>
      <c r="AL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7"/>
      <c r="AH102" s="47"/>
      <c r="AI102" s="47"/>
      <c r="AJ102" s="47"/>
      <c r="AK102" s="44"/>
      <c r="AL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7"/>
      <c r="AH103" s="47"/>
      <c r="AI103" s="47"/>
      <c r="AJ103" s="47"/>
      <c r="AK103" s="44"/>
      <c r="AL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7"/>
      <c r="AH104" s="47"/>
      <c r="AI104" s="47"/>
      <c r="AJ104" s="47"/>
      <c r="AK104" s="44"/>
      <c r="AL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7"/>
      <c r="AH181" s="47"/>
      <c r="AI181" s="47"/>
      <c r="AJ181" s="47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7"/>
      <c r="AH182" s="47"/>
      <c r="AI182" s="47"/>
      <c r="AJ182" s="47"/>
      <c r="AK182" s="44"/>
      <c r="AL182" s="2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7"/>
      <c r="AH183" s="47"/>
      <c r="AI183" s="47"/>
      <c r="AJ183" s="47"/>
      <c r="AK183" s="44"/>
      <c r="AL183" s="2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7"/>
      <c r="AH184" s="47"/>
      <c r="AI184" s="47"/>
      <c r="AJ184" s="47"/>
      <c r="AK184" s="44"/>
      <c r="AL184" s="2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A185" s="44"/>
      <c r="B185" s="44"/>
      <c r="C185" s="44"/>
      <c r="D185" s="44"/>
      <c r="L185"/>
      <c r="M185"/>
      <c r="N185"/>
      <c r="O185"/>
      <c r="P185"/>
      <c r="Q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7"/>
      <c r="AH185" s="47"/>
      <c r="AI185" s="47"/>
      <c r="AJ185" s="47"/>
      <c r="AK185" s="44"/>
      <c r="AL185" s="2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A186" s="44"/>
      <c r="B186" s="44"/>
      <c r="C186" s="44"/>
      <c r="D186" s="44"/>
      <c r="L186"/>
      <c r="M186"/>
      <c r="N186"/>
      <c r="O186"/>
      <c r="P186"/>
      <c r="Q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7"/>
      <c r="AH186" s="47"/>
      <c r="AI186" s="47"/>
      <c r="AJ186" s="47"/>
      <c r="AK186" s="44"/>
      <c r="AL186" s="2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</row>
    <row r="187" spans="1:57" ht="14.25" x14ac:dyDescent="0.2">
      <c r="A187" s="44"/>
      <c r="B187" s="44"/>
      <c r="C187" s="44"/>
      <c r="D187" s="44"/>
      <c r="L187"/>
      <c r="M187"/>
      <c r="N187"/>
      <c r="O187"/>
      <c r="P187"/>
      <c r="Q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7"/>
      <c r="AH187" s="47"/>
      <c r="AI187" s="47"/>
      <c r="AJ187" s="47"/>
      <c r="AK187" s="44"/>
      <c r="AL187" s="2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</row>
    <row r="188" spans="1:57" ht="14.25" x14ac:dyDescent="0.2">
      <c r="A188" s="44"/>
      <c r="B188" s="44"/>
      <c r="C188" s="44"/>
      <c r="D188" s="44"/>
      <c r="L188"/>
      <c r="M188"/>
      <c r="N188"/>
      <c r="O188"/>
      <c r="P188"/>
      <c r="Q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7"/>
      <c r="AH188" s="47"/>
      <c r="AI188" s="47"/>
      <c r="AJ188" s="47"/>
      <c r="AK188" s="44"/>
      <c r="AL188" s="2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</row>
    <row r="189" spans="1:57" ht="14.25" x14ac:dyDescent="0.2">
      <c r="A189" s="44"/>
      <c r="B189" s="44"/>
      <c r="C189" s="44"/>
      <c r="D189" s="44"/>
      <c r="L189"/>
      <c r="M189"/>
      <c r="N189"/>
      <c r="O189"/>
      <c r="P189"/>
      <c r="Q189" s="24"/>
      <c r="R189" s="24"/>
      <c r="S189" s="2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7"/>
      <c r="AH189" s="47"/>
      <c r="AI189" s="47"/>
      <c r="AJ189" s="47"/>
      <c r="AK189" s="44"/>
      <c r="AL189" s="2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</row>
    <row r="190" spans="1:57" ht="14.25" x14ac:dyDescent="0.2">
      <c r="L190"/>
      <c r="M190"/>
      <c r="N190"/>
      <c r="O190"/>
      <c r="P190"/>
      <c r="Q190" s="24"/>
      <c r="R190" s="24"/>
      <c r="S190" s="2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7"/>
      <c r="AH190" s="47"/>
      <c r="AI190" s="47"/>
      <c r="AJ190" s="47"/>
      <c r="AK190" s="44"/>
      <c r="AL190" s="2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</row>
    <row r="191" spans="1:57" ht="14.25" x14ac:dyDescent="0.2">
      <c r="L191"/>
      <c r="M191"/>
      <c r="N191"/>
      <c r="O191"/>
      <c r="P191"/>
      <c r="Q191" s="24"/>
      <c r="R191" s="24"/>
      <c r="S191" s="24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4"/>
      <c r="AL191" s="24"/>
    </row>
    <row r="192" spans="1:57" ht="14.25" x14ac:dyDescent="0.2">
      <c r="L192"/>
      <c r="M192"/>
      <c r="N192"/>
      <c r="O192"/>
      <c r="P192"/>
      <c r="Q192" s="24"/>
      <c r="R192" s="24"/>
      <c r="S192" s="24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4"/>
      <c r="AL192" s="24"/>
    </row>
    <row r="193" spans="12:38" ht="14.25" x14ac:dyDescent="0.2">
      <c r="L193"/>
      <c r="M193"/>
      <c r="N193"/>
      <c r="O193"/>
      <c r="P193"/>
      <c r="Q193" s="24"/>
      <c r="R193" s="24"/>
      <c r="S193" s="24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4"/>
      <c r="AL193" s="24"/>
    </row>
    <row r="194" spans="12:38" ht="14.25" x14ac:dyDescent="0.2">
      <c r="L194" s="24"/>
      <c r="M194" s="24"/>
      <c r="N194" s="24"/>
      <c r="O194" s="24"/>
      <c r="P194" s="24"/>
      <c r="R194" s="24"/>
      <c r="S194" s="24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4"/>
      <c r="AL194" s="24"/>
    </row>
    <row r="195" spans="12:38" ht="14.25" x14ac:dyDescent="0.2">
      <c r="L195" s="24"/>
      <c r="M195" s="24"/>
      <c r="N195" s="24"/>
      <c r="O195" s="24"/>
      <c r="P195" s="24"/>
      <c r="R195" s="24"/>
      <c r="S195" s="24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4"/>
      <c r="AL195" s="24"/>
    </row>
    <row r="196" spans="12:38" ht="14.25" x14ac:dyDescent="0.2">
      <c r="L196" s="24"/>
      <c r="M196" s="24"/>
      <c r="N196" s="24"/>
      <c r="O196" s="24"/>
      <c r="P196" s="24"/>
      <c r="R196" s="24"/>
      <c r="S196" s="24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4"/>
      <c r="AL196" s="24"/>
    </row>
    <row r="197" spans="12:38" ht="14.25" x14ac:dyDescent="0.2">
      <c r="L197" s="24"/>
      <c r="M197" s="24"/>
      <c r="N197" s="24"/>
      <c r="O197" s="24"/>
      <c r="P197" s="24"/>
      <c r="R197" s="24"/>
      <c r="S197" s="24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24"/>
      <c r="AL197" s="24"/>
    </row>
    <row r="198" spans="12:38" x14ac:dyDescent="0.25"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</row>
    <row r="199" spans="12:38" x14ac:dyDescent="0.25"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</row>
    <row r="200" spans="12:38" x14ac:dyDescent="0.25"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x14ac:dyDescent="0.25">
      <c r="L222"/>
      <c r="M222"/>
      <c r="N222"/>
      <c r="O222"/>
      <c r="P222"/>
      <c r="R222" s="30"/>
      <c r="S222" s="30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x14ac:dyDescent="0.25">
      <c r="L223"/>
      <c r="M223"/>
      <c r="N223"/>
      <c r="O223"/>
      <c r="P223"/>
      <c r="R223" s="30"/>
      <c r="S223" s="30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  <row r="224" spans="12:38" x14ac:dyDescent="0.25">
      <c r="L224"/>
      <c r="M224"/>
      <c r="N224"/>
      <c r="O224"/>
      <c r="P224"/>
      <c r="R224" s="30"/>
      <c r="S224" s="30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/>
      <c r="AL224"/>
    </row>
    <row r="225" spans="12:38" x14ac:dyDescent="0.25">
      <c r="L225"/>
      <c r="M225"/>
      <c r="N225"/>
      <c r="O225"/>
      <c r="P225"/>
      <c r="R225" s="30"/>
      <c r="S225" s="30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/>
      <c r="AL225"/>
    </row>
    <row r="226" spans="12:38" ht="14.25" x14ac:dyDescent="0.2">
      <c r="L226"/>
      <c r="M226"/>
      <c r="N226"/>
      <c r="O226"/>
      <c r="P226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/>
      <c r="AL226"/>
    </row>
    <row r="227" spans="12:38" ht="14.25" x14ac:dyDescent="0.2">
      <c r="L227"/>
      <c r="M227"/>
      <c r="N227"/>
      <c r="O227"/>
      <c r="P22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/>
      <c r="AL227"/>
    </row>
    <row r="228" spans="12:38" ht="14.25" x14ac:dyDescent="0.2">
      <c r="L228"/>
      <c r="M228"/>
      <c r="N228"/>
      <c r="O228"/>
      <c r="P228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/>
      <c r="AL228"/>
    </row>
    <row r="229" spans="12:38" ht="14.25" x14ac:dyDescent="0.2">
      <c r="L229"/>
      <c r="M229"/>
      <c r="N229"/>
      <c r="O229"/>
      <c r="P229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/>
      <c r="AL229"/>
    </row>
  </sheetData>
  <sortState ref="X24:AT25">
    <sortCondition ref="X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2022-09-15T20:43:58Z</dcterms:modified>
</cp:coreProperties>
</file>